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490" activeTab="0"/>
  </bookViews>
  <sheets>
    <sheet name="シングルス入力シート" sheetId="1" r:id="rId1"/>
    <sheet name="ダブルス入力シート " sheetId="2" r:id="rId2"/>
    <sheet name="シングルス" sheetId="3" r:id="rId3"/>
    <sheet name="ダブルス" sheetId="4" r:id="rId4"/>
  </sheets>
  <definedNames>
    <definedName name="EXTRACT" localSheetId="0">'シングルス入力シート'!$BI$9:$BI$23</definedName>
    <definedName name="_xlnm.Print_Area" localSheetId="2">'シングルス'!$A$2:$AG$98</definedName>
    <definedName name="_xlnm.Print_Area" localSheetId="3">'ダブルス'!$A$2:$AG$122</definedName>
  </definedNames>
  <calcPr fullCalcOnLoad="1"/>
</workbook>
</file>

<file path=xl/sharedStrings.xml><?xml version="1.0" encoding="utf-8"?>
<sst xmlns="http://schemas.openxmlformats.org/spreadsheetml/2006/main" count="825" uniqueCount="129">
  <si>
    <t>「</t>
  </si>
  <si>
    <t>」</t>
  </si>
  <si>
    <t>大会参加申込書</t>
  </si>
  <si>
    <t>申込責任者</t>
  </si>
  <si>
    <t>「</t>
  </si>
  <si>
    <t>」</t>
  </si>
  <si>
    <t>連絡先〒</t>
  </si>
  <si>
    <t>電話</t>
  </si>
  <si>
    <t>【</t>
  </si>
  <si>
    <t>】</t>
  </si>
  <si>
    <t>円</t>
  </si>
  <si>
    <t>計</t>
  </si>
  <si>
    <t>・</t>
  </si>
  <si>
    <t>人</t>
  </si>
  <si>
    <t>参加料</t>
  </si>
  <si>
    <t>》</t>
  </si>
  <si>
    <t>《</t>
  </si>
  <si>
    <t>№</t>
  </si>
  <si>
    <t>所属部</t>
  </si>
  <si>
    <t>備考</t>
  </si>
  <si>
    <t>所　　属　　部</t>
  </si>
  <si>
    <t>氏　　　　　　名</t>
  </si>
  <si>
    <t>領　　　　　収　　　　　書</t>
  </si>
  <si>
    <t>様</t>
  </si>
  <si>
    <t>大会参加費として領収しました。</t>
  </si>
  <si>
    <t>取扱者</t>
  </si>
  <si>
    <t>印</t>
  </si>
  <si>
    <t>大会名：</t>
  </si>
  <si>
    <t>参加種目</t>
  </si>
  <si>
    <t>学生</t>
  </si>
  <si>
    <t>一般</t>
  </si>
  <si>
    <t>Jr</t>
  </si>
  <si>
    <t>女子４５歳以上</t>
  </si>
  <si>
    <t>女子５５歳以上</t>
  </si>
  <si>
    <t>一般：</t>
  </si>
  <si>
    <t>Ｊｒ：</t>
  </si>
  <si>
    <t>参加費</t>
  </si>
  <si>
    <t>参加者数</t>
  </si>
  <si>
    <t>学生：</t>
  </si>
  <si>
    <t>上</t>
  </si>
  <si>
    <t>合計：</t>
  </si>
  <si>
    <t>参加費合計</t>
  </si>
  <si>
    <t>中</t>
  </si>
  <si>
    <t>下</t>
  </si>
  <si>
    <t>所属部：</t>
  </si>
  <si>
    <t>申込責任者氏名：</t>
  </si>
  <si>
    <t>￥</t>
  </si>
  <si>
    <t>上～下段の参加費合計</t>
  </si>
  <si>
    <t>ー</t>
  </si>
  <si>
    <t>№</t>
  </si>
  <si>
    <t>「</t>
  </si>
  <si>
    <t>」</t>
  </si>
  <si>
    <t>シングルス</t>
  </si>
  <si>
    <t>責任者連絡先：</t>
  </si>
  <si>
    <t>責任者の電話：</t>
  </si>
  <si>
    <t>２シート（上）</t>
  </si>
  <si>
    <t>２シート（中）</t>
  </si>
  <si>
    <t>２シート（下）</t>
  </si>
  <si>
    <t>３シート（上）</t>
  </si>
  <si>
    <t>３シート（中）</t>
  </si>
  <si>
    <t>３シート（下）</t>
  </si>
  <si>
    <t>日</t>
  </si>
  <si>
    <t>月</t>
  </si>
  <si>
    <t>年</t>
  </si>
  <si>
    <t>1シート（上）</t>
  </si>
  <si>
    <t>1シート（中）</t>
  </si>
  <si>
    <t>1シート（下）</t>
  </si>
  <si>
    <t>ダブルス</t>
  </si>
  <si>
    <t>女子の部</t>
  </si>
  <si>
    <t>組</t>
  </si>
  <si>
    <t>ダブルス</t>
  </si>
  <si>
    <t>ダブルス</t>
  </si>
  <si>
    <r>
      <t>　　</t>
    </r>
    <r>
      <rPr>
        <sz val="18"/>
        <color indexed="8"/>
        <rFont val="ＭＳ Ｐゴシック"/>
        <family val="3"/>
      </rPr>
      <t>マクロを有効にすると右のメニューが使えます。</t>
    </r>
  </si>
  <si>
    <t>担当テニス協会</t>
  </si>
  <si>
    <t>担当テニス協会</t>
  </si>
  <si>
    <t>男子</t>
  </si>
  <si>
    <t>氏名</t>
  </si>
  <si>
    <t>クラブ名</t>
  </si>
  <si>
    <t>男子B級の部</t>
  </si>
  <si>
    <t>男子A級の部</t>
  </si>
  <si>
    <t>男子C級の部</t>
  </si>
  <si>
    <t>男子45歳以上の部</t>
  </si>
  <si>
    <t>男子55歳以上の部</t>
  </si>
  <si>
    <t>男子35歳以上の部</t>
  </si>
  <si>
    <t>女子の部</t>
  </si>
  <si>
    <t>女子A級の部</t>
  </si>
  <si>
    <t>女子B級の部</t>
  </si>
  <si>
    <t>女子C級の部</t>
  </si>
  <si>
    <t>女子35歳以上の部</t>
  </si>
  <si>
    <t>女子45歳以上の部</t>
  </si>
  <si>
    <t>女子55歳以上の部</t>
  </si>
  <si>
    <t>男子の部</t>
  </si>
  <si>
    <t>リストに無い参加種目</t>
  </si>
  <si>
    <t>大会開催年：</t>
  </si>
  <si>
    <t>女子３５歳以上の部</t>
  </si>
  <si>
    <t>男子の部</t>
  </si>
  <si>
    <t>男子A級の部</t>
  </si>
  <si>
    <t>男子B級の部</t>
  </si>
  <si>
    <t>女子A級の部</t>
  </si>
  <si>
    <t>女子B級の部</t>
  </si>
  <si>
    <t>男子35歳以上の部</t>
  </si>
  <si>
    <t>男子45歳以上</t>
  </si>
  <si>
    <t>男子55歳以上</t>
  </si>
  <si>
    <t>開催年：</t>
  </si>
  <si>
    <t>備考</t>
  </si>
  <si>
    <t>備考</t>
  </si>
  <si>
    <t>備考</t>
  </si>
  <si>
    <t>米子市テニス協会</t>
  </si>
  <si>
    <t>大会名</t>
  </si>
  <si>
    <t>山陰選手権大会</t>
  </si>
  <si>
    <t>西部地区選手権大会</t>
  </si>
  <si>
    <t>皆生トーナメント</t>
  </si>
  <si>
    <t>ステップUPトーナメント</t>
  </si>
  <si>
    <t>西部地区国体予選</t>
  </si>
  <si>
    <t>気高オープン</t>
  </si>
  <si>
    <t>ダンロップトーナメント</t>
  </si>
  <si>
    <t>西島杯</t>
  </si>
  <si>
    <t>鳥取県テニス選手権大会</t>
  </si>
  <si>
    <t>米子室内テニス選手権</t>
  </si>
  <si>
    <t>鳥取室内テニス選手権</t>
  </si>
  <si>
    <t>県室内テニス選手権</t>
  </si>
  <si>
    <t>米子市テニス協会</t>
  </si>
  <si>
    <t>室内参加費</t>
  </si>
  <si>
    <t>非登録：一</t>
  </si>
  <si>
    <t>非登録：学</t>
  </si>
  <si>
    <t>非登録：J</t>
  </si>
  <si>
    <t>一般非登録：</t>
  </si>
  <si>
    <t>学生非登録：</t>
  </si>
  <si>
    <t>Ｊｒ非登録：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</si>
</sst>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20"/>
      <color indexed="9"/>
      <name val="ＭＳ Ｐゴシック"/>
      <family val="3"/>
    </font>
    <font>
      <sz val="20"/>
      <color indexed="9"/>
      <name val="Calibri"/>
      <family val="2"/>
    </font>
    <font>
      <sz val="18"/>
      <color indexed="9"/>
      <name val="ＭＳ Ｐゴシック"/>
      <family val="3"/>
    </font>
    <font>
      <sz val="18"/>
      <color indexed="13"/>
      <name val="ＭＳ Ｐゴシック"/>
      <family val="3"/>
    </font>
    <font>
      <sz val="18"/>
      <color indexed="9"/>
      <name val="Calibri"/>
      <family val="2"/>
    </font>
    <font>
      <sz val="18"/>
      <color indexed="11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10"/>
      <name val="ＭＳ Ｐゴシック"/>
      <family val="3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b/>
      <sz val="24"/>
      <color indexed="26"/>
      <name val="ＭＳ Ｐゴシック"/>
      <family val="3"/>
    </font>
    <font>
      <b/>
      <sz val="18"/>
      <color indexed="26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ashDot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dashDot"/>
      <bottom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dashDot"/>
      <bottom style="medium"/>
    </border>
    <border>
      <left style="thin"/>
      <right style="thin"/>
      <top style="dashDot"/>
      <bottom style="medium"/>
    </border>
    <border>
      <left style="thin"/>
      <right style="medium"/>
      <top style="dashDot"/>
      <bottom style="medium"/>
    </border>
    <border>
      <left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/>
      <right style="thin"/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Dot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56" fontId="4" fillId="33" borderId="12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shrinkToFit="1"/>
    </xf>
    <xf numFmtId="0" fontId="4" fillId="0" borderId="3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38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right" vertical="center"/>
    </xf>
    <xf numFmtId="0" fontId="4" fillId="0" borderId="57" xfId="0" applyFont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58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4" fillId="0" borderId="37" xfId="0" applyFont="1" applyBorder="1" applyAlignment="1">
      <alignment vertical="center" textRotation="255"/>
    </xf>
    <xf numFmtId="0" fontId="4" fillId="0" borderId="42" xfId="0" applyFont="1" applyBorder="1" applyAlignment="1">
      <alignment vertical="center" textRotation="255"/>
    </xf>
    <xf numFmtId="0" fontId="4" fillId="0" borderId="43" xfId="0" applyFont="1" applyBorder="1" applyAlignment="1">
      <alignment vertical="center" textRotation="255"/>
    </xf>
    <xf numFmtId="0" fontId="4" fillId="33" borderId="12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distributed" vertical="center" shrinkToFit="1"/>
    </xf>
    <xf numFmtId="0" fontId="4" fillId="0" borderId="39" xfId="0" applyFont="1" applyBorder="1" applyAlignment="1">
      <alignment horizontal="distributed" vertical="center" shrinkToFit="1"/>
    </xf>
    <xf numFmtId="0" fontId="4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4" fillId="33" borderId="5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7" fillId="34" borderId="60" xfId="0" applyFont="1" applyFill="1" applyBorder="1" applyAlignment="1">
      <alignment horizontal="center" vertical="center" textRotation="255"/>
    </xf>
    <xf numFmtId="0" fontId="7" fillId="34" borderId="61" xfId="0" applyFont="1" applyFill="1" applyBorder="1" applyAlignment="1">
      <alignment horizontal="center" vertical="center" textRotation="255"/>
    </xf>
    <xf numFmtId="0" fontId="7" fillId="35" borderId="60" xfId="0" applyFont="1" applyFill="1" applyBorder="1" applyAlignment="1">
      <alignment horizontal="center" vertical="center" textRotation="255"/>
    </xf>
    <xf numFmtId="0" fontId="7" fillId="35" borderId="61" xfId="0" applyFont="1" applyFill="1" applyBorder="1" applyAlignment="1">
      <alignment horizontal="center" vertical="center" textRotation="255"/>
    </xf>
    <xf numFmtId="0" fontId="4" fillId="0" borderId="4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34" borderId="60" xfId="0" applyFont="1" applyFill="1" applyBorder="1" applyAlignment="1">
      <alignment horizontal="center" vertical="center" textRotation="255"/>
    </xf>
    <xf numFmtId="0" fontId="10" fillId="34" borderId="61" xfId="0" applyFont="1" applyFill="1" applyBorder="1" applyAlignment="1">
      <alignment horizontal="center" vertical="center" textRotation="255"/>
    </xf>
    <xf numFmtId="0" fontId="10" fillId="35" borderId="60" xfId="0" applyFont="1" applyFill="1" applyBorder="1" applyAlignment="1">
      <alignment horizontal="center" vertical="center" textRotation="255"/>
    </xf>
    <xf numFmtId="0" fontId="10" fillId="35" borderId="61" xfId="0" applyFont="1" applyFill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4" fillId="0" borderId="62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56" fontId="7" fillId="0" borderId="63" xfId="0" applyNumberFormat="1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shrinkToFit="1"/>
    </xf>
    <xf numFmtId="0" fontId="4" fillId="0" borderId="0" xfId="0" applyFont="1" applyAlignment="1">
      <alignment horizontal="left" vertical="center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shrinkToFi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56" fontId="7" fillId="0" borderId="73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56" fontId="7" fillId="0" borderId="70" xfId="0" applyNumberFormat="1" applyFont="1" applyBorder="1" applyAlignment="1">
      <alignment horizontal="center" vertical="center" shrinkToFit="1"/>
    </xf>
    <xf numFmtId="56" fontId="7" fillId="0" borderId="76" xfId="0" applyNumberFormat="1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56" fontId="7" fillId="0" borderId="80" xfId="0" applyNumberFormat="1" applyFont="1" applyBorder="1" applyAlignment="1">
      <alignment horizontal="center" vertical="center" shrinkToFit="1"/>
    </xf>
    <xf numFmtId="56" fontId="7" fillId="0" borderId="53" xfId="0" applyNumberFormat="1" applyFont="1" applyBorder="1" applyAlignment="1">
      <alignment horizontal="center" vertical="center" shrinkToFit="1"/>
    </xf>
    <xf numFmtId="0" fontId="4" fillId="36" borderId="52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4" fillId="36" borderId="39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47625</xdr:rowOff>
    </xdr:from>
    <xdr:to>
      <xdr:col>13</xdr:col>
      <xdr:colOff>304800</xdr:colOff>
      <xdr:row>15</xdr:row>
      <xdr:rowOff>161925</xdr:rowOff>
    </xdr:to>
    <xdr:sp>
      <xdr:nvSpPr>
        <xdr:cNvPr id="1" name="角丸四角形 17"/>
        <xdr:cNvSpPr>
          <a:spLocks/>
        </xdr:cNvSpPr>
      </xdr:nvSpPr>
      <xdr:spPr>
        <a:xfrm>
          <a:off x="4743450" y="47625"/>
          <a:ext cx="1733550" cy="33337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　　　←内容が実行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381000</xdr:colOff>
      <xdr:row>2</xdr:row>
      <xdr:rowOff>123825</xdr:rowOff>
    </xdr:from>
    <xdr:to>
      <xdr:col>13</xdr:col>
      <xdr:colOff>247650</xdr:colOff>
      <xdr:row>11</xdr:row>
      <xdr:rowOff>9525</xdr:rowOff>
    </xdr:to>
    <xdr:sp>
      <xdr:nvSpPr>
        <xdr:cNvPr id="2" name="角丸四角形 11"/>
        <xdr:cNvSpPr>
          <a:spLocks/>
        </xdr:cNvSpPr>
      </xdr:nvSpPr>
      <xdr:spPr>
        <a:xfrm>
          <a:off x="4800600" y="476250"/>
          <a:ext cx="1619250" cy="1524000"/>
        </a:xfrm>
        <a:prstGeom prst="round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印　　　刷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152400</xdr:colOff>
      <xdr:row>2</xdr:row>
      <xdr:rowOff>38100</xdr:rowOff>
    </xdr:from>
    <xdr:to>
      <xdr:col>11</xdr:col>
      <xdr:colOff>9525</xdr:colOff>
      <xdr:row>4</xdr:row>
      <xdr:rowOff>133350</xdr:rowOff>
    </xdr:to>
    <xdr:sp>
      <xdr:nvSpPr>
        <xdr:cNvPr id="3" name="角丸四角形 2"/>
        <xdr:cNvSpPr>
          <a:spLocks/>
        </xdr:cNvSpPr>
      </xdr:nvSpPr>
      <xdr:spPr>
        <a:xfrm>
          <a:off x="247650" y="400050"/>
          <a:ext cx="4181475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必要事項</a:t>
          </a:r>
          <a:r>
            <a:rPr lang="en-US" cap="none" sz="1800" b="0" i="0" u="none" baseline="0">
              <a:solidFill>
                <a:srgbClr val="FFFFFF"/>
              </a:solidFill>
            </a:rPr>
            <a:t>（</a:t>
          </a:r>
          <a:r>
            <a:rPr lang="en-US" cap="none" sz="1800" b="0" i="0" u="none" baseline="0">
              <a:solidFill>
                <a:srgbClr val="FFFF00"/>
              </a:solidFill>
            </a:rPr>
            <a:t>黄色部分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800" b="0" i="0" u="none" baseline="0">
              <a:solidFill>
                <a:srgbClr val="00FF00"/>
              </a:solidFill>
            </a:rPr>
            <a:t>リスト</a:t>
          </a:r>
          <a:r>
            <a:rPr lang="en-US" cap="none" sz="1800" b="0" i="0" u="none" baseline="0">
              <a:solidFill>
                <a:srgbClr val="FFFFFF"/>
              </a:solidFill>
            </a:rPr>
            <a:t>）</a:t>
          </a:r>
          <a:r>
            <a:rPr lang="en-US" cap="none" sz="1800" b="0" i="0" u="none" baseline="0">
              <a:solidFill>
                <a:srgbClr val="FFFFFF"/>
              </a:solidFill>
            </a:rPr>
            <a:t>を入力してください。</a:t>
          </a:r>
        </a:p>
      </xdr:txBody>
    </xdr:sp>
    <xdr:clientData/>
  </xdr:twoCellAnchor>
  <xdr:twoCellAnchor>
    <xdr:from>
      <xdr:col>1</xdr:col>
      <xdr:colOff>381000</xdr:colOff>
      <xdr:row>12</xdr:row>
      <xdr:rowOff>47625</xdr:rowOff>
    </xdr:from>
    <xdr:to>
      <xdr:col>10</xdr:col>
      <xdr:colOff>152400</xdr:colOff>
      <xdr:row>13</xdr:row>
      <xdr:rowOff>219075</xdr:rowOff>
    </xdr:to>
    <xdr:sp>
      <xdr:nvSpPr>
        <xdr:cNvPr id="4" name="角丸四角形吹き出し 3"/>
        <xdr:cNvSpPr>
          <a:spLocks/>
        </xdr:cNvSpPr>
      </xdr:nvSpPr>
      <xdr:spPr>
        <a:xfrm>
          <a:off x="476250" y="2381250"/>
          <a:ext cx="3857625" cy="514350"/>
        </a:xfrm>
        <a:prstGeom prst="wedgeRoundRectCallout">
          <a:avLst>
            <a:gd name="adj1" fmla="val -22356"/>
            <a:gd name="adj2" fmla="val 93925"/>
          </a:avLst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下をクリックして参加種目をリストから選択</a:t>
          </a:r>
        </a:p>
      </xdr:txBody>
    </xdr:sp>
    <xdr:clientData/>
  </xdr:twoCellAnchor>
  <xdr:twoCellAnchor>
    <xdr:from>
      <xdr:col>9</xdr:col>
      <xdr:colOff>361950</xdr:colOff>
      <xdr:row>21</xdr:row>
      <xdr:rowOff>28575</xdr:rowOff>
    </xdr:from>
    <xdr:to>
      <xdr:col>13</xdr:col>
      <xdr:colOff>266700</xdr:colOff>
      <xdr:row>38</xdr:row>
      <xdr:rowOff>66675</xdr:rowOff>
    </xdr:to>
    <xdr:sp>
      <xdr:nvSpPr>
        <xdr:cNvPr id="5" name="角丸四角形吹き出し 4"/>
        <xdr:cNvSpPr>
          <a:spLocks/>
        </xdr:cNvSpPr>
      </xdr:nvSpPr>
      <xdr:spPr>
        <a:xfrm>
          <a:off x="3943350" y="4552950"/>
          <a:ext cx="2495550" cy="3657600"/>
        </a:xfrm>
        <a:prstGeom prst="wedgeRoundRectCallout">
          <a:avLst>
            <a:gd name="adj1" fmla="val -70731"/>
            <a:gd name="adj2" fmla="val -75810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参加者氏名・クラブ名を入力後に備考欄をクリックして、リストから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・　一般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・　学生（高専４年～、大学・短大）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・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Jr</a:t>
          </a:r>
          <a:r>
            <a:rPr lang="en-US" cap="none" sz="1200" b="1" i="0" u="none" baseline="0">
              <a:solidFill>
                <a:srgbClr val="000000"/>
              </a:solidFill>
            </a:rPr>
            <a:t>（高校生以下）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　　　　を選択ください。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県登録無し</a:t>
          </a:r>
          <a:r>
            <a:rPr lang="en-US" cap="none" sz="1200" b="1" i="0" u="none" baseline="0">
              <a:solidFill>
                <a:srgbClr val="000000"/>
              </a:solidFill>
            </a:rPr>
            <a:t>の方は、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・　一般 → </a:t>
          </a:r>
          <a:r>
            <a:rPr lang="en-US" cap="none" sz="1200" b="1" i="0" u="none" baseline="0">
              <a:solidFill>
                <a:srgbClr val="FF0000"/>
              </a:solidFill>
            </a:rPr>
            <a:t>非登録：一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</a:t>
          </a:r>
          <a:r>
            <a:rPr lang="en-US" cap="none" sz="1200" b="1" i="0" u="none" baseline="0">
              <a:solidFill>
                <a:srgbClr val="000000"/>
              </a:solidFill>
            </a:rPr>
            <a:t>・　学生 </a:t>
          </a:r>
          <a:r>
            <a:rPr lang="en-US" cap="none" sz="1200" b="1" i="0" u="none" baseline="0">
              <a:solidFill>
                <a:srgbClr val="000000"/>
              </a:solidFill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非登録：</a:t>
          </a:r>
          <a:r>
            <a:rPr lang="en-US" cap="none" sz="1200" b="1" i="0" u="none" baseline="0">
              <a:solidFill>
                <a:srgbClr val="FF0000"/>
              </a:solidFill>
            </a:rPr>
            <a:t>学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   </a:t>
          </a:r>
          <a:r>
            <a:rPr lang="en-US" cap="none" sz="1200" b="1" i="0" u="none" baseline="0">
              <a:solidFill>
                <a:srgbClr val="000000"/>
              </a:solidFill>
            </a:rPr>
            <a:t>・　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 r</a:t>
          </a:r>
          <a:r>
            <a:rPr lang="en-US" cap="none" sz="1200" b="1" i="0" u="none" baseline="0">
              <a:solidFill>
                <a:srgbClr val="000000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→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</a:rPr>
            <a:t>非登録：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　　　　を選択ください。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参加費に反映されます。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注意：備考空欄の場合は、</a:t>
          </a:r>
          <a:r>
            <a:rPr lang="en-US" cap="none" sz="1200" b="1" i="0" u="none" baseline="0">
              <a:solidFill>
                <a:srgbClr val="FF0000"/>
              </a:solidFill>
            </a:rPr>
            <a:t>一般県登録有り</a:t>
          </a:r>
          <a:r>
            <a:rPr lang="en-US" cap="none" sz="1200" b="1" i="0" u="none" baseline="0">
              <a:solidFill>
                <a:srgbClr val="000000"/>
              </a:solidFill>
            </a:rPr>
            <a:t>の金額となります。</a:t>
          </a:r>
        </a:p>
      </xdr:txBody>
    </xdr:sp>
    <xdr:clientData/>
  </xdr:twoCellAnchor>
  <xdr:twoCellAnchor>
    <xdr:from>
      <xdr:col>11</xdr:col>
      <xdr:colOff>552450</xdr:colOff>
      <xdr:row>4</xdr:row>
      <xdr:rowOff>114300</xdr:rowOff>
    </xdr:from>
    <xdr:to>
      <xdr:col>13</xdr:col>
      <xdr:colOff>85725</xdr:colOff>
      <xdr:row>5</xdr:row>
      <xdr:rowOff>171450</xdr:rowOff>
    </xdr:to>
    <xdr:sp macro="[0]!シングルス印刷1">
      <xdr:nvSpPr>
        <xdr:cNvPr id="6" name="角丸四角形 5"/>
        <xdr:cNvSpPr>
          <a:spLocks/>
        </xdr:cNvSpPr>
      </xdr:nvSpPr>
      <xdr:spPr>
        <a:xfrm>
          <a:off x="4972050" y="838200"/>
          <a:ext cx="1285875" cy="238125"/>
        </a:xfrm>
        <a:prstGeom prst="round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　シートを印刷</a:t>
          </a:r>
        </a:p>
      </xdr:txBody>
    </xdr:sp>
    <xdr:clientData/>
  </xdr:twoCellAnchor>
  <xdr:twoCellAnchor>
    <xdr:from>
      <xdr:col>11</xdr:col>
      <xdr:colOff>561975</xdr:colOff>
      <xdr:row>6</xdr:row>
      <xdr:rowOff>142875</xdr:rowOff>
    </xdr:from>
    <xdr:to>
      <xdr:col>13</xdr:col>
      <xdr:colOff>95250</xdr:colOff>
      <xdr:row>8</xdr:row>
      <xdr:rowOff>19050</xdr:rowOff>
    </xdr:to>
    <xdr:sp macro="[0]!シングル印刷2">
      <xdr:nvSpPr>
        <xdr:cNvPr id="7" name="角丸四角形 9"/>
        <xdr:cNvSpPr>
          <a:spLocks/>
        </xdr:cNvSpPr>
      </xdr:nvSpPr>
      <xdr:spPr>
        <a:xfrm>
          <a:off x="4981575" y="1228725"/>
          <a:ext cx="1285875" cy="238125"/>
        </a:xfrm>
        <a:prstGeom prst="round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～２　シートを印刷</a:t>
          </a:r>
        </a:p>
      </xdr:txBody>
    </xdr:sp>
    <xdr:clientData/>
  </xdr:twoCellAnchor>
  <xdr:twoCellAnchor>
    <xdr:from>
      <xdr:col>11</xdr:col>
      <xdr:colOff>561975</xdr:colOff>
      <xdr:row>9</xdr:row>
      <xdr:rowOff>9525</xdr:rowOff>
    </xdr:from>
    <xdr:to>
      <xdr:col>13</xdr:col>
      <xdr:colOff>95250</xdr:colOff>
      <xdr:row>10</xdr:row>
      <xdr:rowOff>66675</xdr:rowOff>
    </xdr:to>
    <xdr:sp macro="[0]!シングルス印刷3">
      <xdr:nvSpPr>
        <xdr:cNvPr id="8" name="角丸四角形 10"/>
        <xdr:cNvSpPr>
          <a:spLocks/>
        </xdr:cNvSpPr>
      </xdr:nvSpPr>
      <xdr:spPr>
        <a:xfrm>
          <a:off x="4981575" y="1638300"/>
          <a:ext cx="1285875" cy="238125"/>
        </a:xfrm>
        <a:prstGeom prst="round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～３　シートを印刷</a:t>
          </a:r>
        </a:p>
      </xdr:txBody>
    </xdr:sp>
    <xdr:clientData/>
  </xdr:twoCellAnchor>
  <xdr:twoCellAnchor>
    <xdr:from>
      <xdr:col>11</xdr:col>
      <xdr:colOff>400050</xdr:colOff>
      <xdr:row>11</xdr:row>
      <xdr:rowOff>209550</xdr:rowOff>
    </xdr:from>
    <xdr:to>
      <xdr:col>13</xdr:col>
      <xdr:colOff>219075</xdr:colOff>
      <xdr:row>15</xdr:row>
      <xdr:rowOff>19050</xdr:rowOff>
    </xdr:to>
    <xdr:sp>
      <xdr:nvSpPr>
        <xdr:cNvPr id="9" name="角丸四角形 12"/>
        <xdr:cNvSpPr>
          <a:spLocks/>
        </xdr:cNvSpPr>
      </xdr:nvSpPr>
      <xdr:spPr>
        <a:xfrm>
          <a:off x="4819650" y="2200275"/>
          <a:ext cx="1571625" cy="1028700"/>
        </a:xfrm>
        <a:prstGeom prst="round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Ｄｅｌｅｔｅ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466725</xdr:colOff>
      <xdr:row>12</xdr:row>
      <xdr:rowOff>266700</xdr:rowOff>
    </xdr:from>
    <xdr:to>
      <xdr:col>13</xdr:col>
      <xdr:colOff>161925</xdr:colOff>
      <xdr:row>13</xdr:row>
      <xdr:rowOff>142875</xdr:rowOff>
    </xdr:to>
    <xdr:sp macro="[0]!単責任者以外消去">
      <xdr:nvSpPr>
        <xdr:cNvPr id="10" name="角丸四角形 13"/>
        <xdr:cNvSpPr>
          <a:spLocks/>
        </xdr:cNvSpPr>
      </xdr:nvSpPr>
      <xdr:spPr>
        <a:xfrm>
          <a:off x="4886325" y="2600325"/>
          <a:ext cx="1447800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責任者以外すべて消去</a:t>
          </a:r>
        </a:p>
      </xdr:txBody>
    </xdr:sp>
    <xdr:clientData/>
  </xdr:twoCellAnchor>
  <xdr:twoCellAnchor>
    <xdr:from>
      <xdr:col>11</xdr:col>
      <xdr:colOff>466725</xdr:colOff>
      <xdr:row>13</xdr:row>
      <xdr:rowOff>228600</xdr:rowOff>
    </xdr:from>
    <xdr:to>
      <xdr:col>13</xdr:col>
      <xdr:colOff>161925</xdr:colOff>
      <xdr:row>14</xdr:row>
      <xdr:rowOff>104775</xdr:rowOff>
    </xdr:to>
    <xdr:sp macro="[0]!単すべて削除">
      <xdr:nvSpPr>
        <xdr:cNvPr id="11" name="角丸四角形 15"/>
        <xdr:cNvSpPr>
          <a:spLocks/>
        </xdr:cNvSpPr>
      </xdr:nvSpPr>
      <xdr:spPr>
        <a:xfrm>
          <a:off x="4886325" y="2905125"/>
          <a:ext cx="1447800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すべて消去</a:t>
          </a:r>
        </a:p>
      </xdr:txBody>
    </xdr:sp>
    <xdr:clientData/>
  </xdr:twoCellAnchor>
  <xdr:twoCellAnchor editAs="oneCell">
    <xdr:from>
      <xdr:col>1</xdr:col>
      <xdr:colOff>133350</xdr:colOff>
      <xdr:row>0</xdr:row>
      <xdr:rowOff>152400</xdr:rowOff>
    </xdr:from>
    <xdr:to>
      <xdr:col>1</xdr:col>
      <xdr:colOff>238125</xdr:colOff>
      <xdr:row>1</xdr:row>
      <xdr:rowOff>95250</xdr:rowOff>
    </xdr:to>
    <xdr:pic>
      <xdr:nvPicPr>
        <xdr:cNvPr id="12" name="Picture 61" descr="C:\Program Files\Microsoft Office\MEDIA\OFFICE12\Bullets\BD21294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409575</xdr:colOff>
      <xdr:row>0</xdr:row>
      <xdr:rowOff>180975</xdr:rowOff>
    </xdr:from>
    <xdr:to>
      <xdr:col>12</xdr:col>
      <xdr:colOff>209550</xdr:colOff>
      <xdr:row>1</xdr:row>
      <xdr:rowOff>171450</xdr:rowOff>
    </xdr:to>
    <xdr:sp>
      <xdr:nvSpPr>
        <xdr:cNvPr id="13" name="角丸四角形 18"/>
        <xdr:cNvSpPr>
          <a:spLocks/>
        </xdr:cNvSpPr>
      </xdr:nvSpPr>
      <xdr:spPr>
        <a:xfrm>
          <a:off x="4829175" y="180975"/>
          <a:ext cx="723900" cy="1714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クリックで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3</xdr:row>
      <xdr:rowOff>123825</xdr:rowOff>
    </xdr:from>
    <xdr:to>
      <xdr:col>13</xdr:col>
      <xdr:colOff>247650</xdr:colOff>
      <xdr:row>11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4895850" y="666750"/>
          <a:ext cx="1619250" cy="1343025"/>
        </a:xfrm>
        <a:prstGeom prst="round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印　　　刷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152400</xdr:colOff>
      <xdr:row>3</xdr:row>
      <xdr:rowOff>38100</xdr:rowOff>
    </xdr:from>
    <xdr:to>
      <xdr:col>11</xdr:col>
      <xdr:colOff>9525</xdr:colOff>
      <xdr:row>5</xdr:row>
      <xdr:rowOff>133350</xdr:rowOff>
    </xdr:to>
    <xdr:sp>
      <xdr:nvSpPr>
        <xdr:cNvPr id="2" name="角丸四角形 2"/>
        <xdr:cNvSpPr>
          <a:spLocks/>
        </xdr:cNvSpPr>
      </xdr:nvSpPr>
      <xdr:spPr>
        <a:xfrm>
          <a:off x="247650" y="590550"/>
          <a:ext cx="4276725" cy="457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必要事項</a:t>
          </a:r>
          <a:r>
            <a:rPr lang="en-US" cap="none" sz="1800" b="0" i="0" u="none" baseline="0">
              <a:solidFill>
                <a:srgbClr val="FFFFFF"/>
              </a:solidFill>
            </a:rPr>
            <a:t>（</a:t>
          </a:r>
          <a:r>
            <a:rPr lang="en-US" cap="none" sz="1800" b="0" i="0" u="none" baseline="0">
              <a:solidFill>
                <a:srgbClr val="FFFF00"/>
              </a:solidFill>
            </a:rPr>
            <a:t>黄色部分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/</a:t>
          </a:r>
          <a:r>
            <a:rPr lang="en-US" cap="none" sz="1800" b="0" i="0" u="none" baseline="0">
              <a:solidFill>
                <a:srgbClr val="00FF00"/>
              </a:solidFill>
            </a:rPr>
            <a:t>リスト</a:t>
          </a:r>
          <a:r>
            <a:rPr lang="en-US" cap="none" sz="1800" b="0" i="0" u="none" baseline="0">
              <a:solidFill>
                <a:srgbClr val="FFFFFF"/>
              </a:solidFill>
            </a:rPr>
            <a:t>）</a:t>
          </a:r>
          <a:r>
            <a:rPr lang="en-US" cap="none" sz="1800" b="0" i="0" u="none" baseline="0">
              <a:solidFill>
                <a:srgbClr val="FFFFFF"/>
              </a:solidFill>
            </a:rPr>
            <a:t>を入力してください。</a:t>
          </a:r>
        </a:p>
      </xdr:txBody>
    </xdr:sp>
    <xdr:clientData/>
  </xdr:twoCellAnchor>
  <xdr:twoCellAnchor>
    <xdr:from>
      <xdr:col>1</xdr:col>
      <xdr:colOff>381000</xdr:colOff>
      <xdr:row>12</xdr:row>
      <xdr:rowOff>95250</xdr:rowOff>
    </xdr:from>
    <xdr:to>
      <xdr:col>10</xdr:col>
      <xdr:colOff>152400</xdr:colOff>
      <xdr:row>13</xdr:row>
      <xdr:rowOff>9525</xdr:rowOff>
    </xdr:to>
    <xdr:sp>
      <xdr:nvSpPr>
        <xdr:cNvPr id="3" name="角丸四角形吹き出し 3"/>
        <xdr:cNvSpPr>
          <a:spLocks/>
        </xdr:cNvSpPr>
      </xdr:nvSpPr>
      <xdr:spPr>
        <a:xfrm>
          <a:off x="476250" y="2276475"/>
          <a:ext cx="3952875" cy="257175"/>
        </a:xfrm>
        <a:prstGeom prst="wedgeRoundRectCallout">
          <a:avLst>
            <a:gd name="adj1" fmla="val -22356"/>
            <a:gd name="adj2" fmla="val 93925"/>
          </a:avLst>
        </a:prstGeom>
        <a:solidFill>
          <a:srgbClr val="00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下をクリックして参加種目をリストから選択</a:t>
          </a:r>
        </a:p>
      </xdr:txBody>
    </xdr:sp>
    <xdr:clientData/>
  </xdr:twoCellAnchor>
  <xdr:twoCellAnchor>
    <xdr:from>
      <xdr:col>9</xdr:col>
      <xdr:colOff>304800</xdr:colOff>
      <xdr:row>17</xdr:row>
      <xdr:rowOff>123825</xdr:rowOff>
    </xdr:from>
    <xdr:to>
      <xdr:col>13</xdr:col>
      <xdr:colOff>342900</xdr:colOff>
      <xdr:row>32</xdr:row>
      <xdr:rowOff>19050</xdr:rowOff>
    </xdr:to>
    <xdr:sp>
      <xdr:nvSpPr>
        <xdr:cNvPr id="4" name="角丸四角形吹き出し 4"/>
        <xdr:cNvSpPr>
          <a:spLocks/>
        </xdr:cNvSpPr>
      </xdr:nvSpPr>
      <xdr:spPr>
        <a:xfrm>
          <a:off x="3886200" y="3524250"/>
          <a:ext cx="2724150" cy="3105150"/>
        </a:xfrm>
        <a:prstGeom prst="wedgeRoundRectCallout">
          <a:avLst>
            <a:gd name="adj1" fmla="val -67532"/>
            <a:gd name="adj2" fmla="val -63717"/>
          </a:avLst>
        </a:prstGeom>
        <a:solidFill>
          <a:srgbClr val="C6D9F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参加者氏名・所属を入力後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備考欄をクリックして、リストから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・　一般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・　学生（高専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200" b="1" i="0" u="none" baseline="0">
              <a:solidFill>
                <a:srgbClr val="000000"/>
              </a:solidFill>
            </a:rPr>
            <a:t>年～、大学・短大）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・　Ｊｒ（高校生以下）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　　　　　　　　　　　　　　を選択ください。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県登録無し</a:t>
          </a:r>
          <a:r>
            <a:rPr lang="en-US" cap="none" sz="1200" b="1" i="0" u="none" baseline="0">
              <a:solidFill>
                <a:srgbClr val="000000"/>
              </a:solidFill>
            </a:rPr>
            <a:t>の方は、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 ・　一般→  </a:t>
          </a:r>
          <a:r>
            <a:rPr lang="en-US" cap="none" sz="1200" b="1" i="0" u="none" baseline="0">
              <a:solidFill>
                <a:srgbClr val="FF0000"/>
              </a:solidFill>
            </a:rPr>
            <a:t>非登録：一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 </a:t>
          </a:r>
          <a:r>
            <a:rPr lang="en-US" cap="none" sz="1200" b="1" i="0" u="none" baseline="0">
              <a:solidFill>
                <a:srgbClr val="FF0000"/>
              </a:solidFill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</a:rPr>
            <a:t>・</a:t>
          </a:r>
          <a:r>
            <a:rPr lang="en-US" cap="none" sz="1200" b="1" i="0" u="none" baseline="0">
              <a:solidFill>
                <a:srgbClr val="000000"/>
              </a:solidFill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</a:rPr>
            <a:t>学生→  </a:t>
          </a:r>
          <a:r>
            <a:rPr lang="en-US" cap="none" sz="1200" b="1" i="0" u="none" baseline="0">
              <a:solidFill>
                <a:srgbClr val="FF0000"/>
              </a:solidFill>
            </a:rPr>
            <a:t>非登録：学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　 </a:t>
          </a:r>
          <a:r>
            <a:rPr lang="en-US" cap="none" sz="1200" b="1" i="0" u="none" baseline="0">
              <a:solidFill>
                <a:srgbClr val="000000"/>
              </a:solidFill>
            </a:rPr>
            <a:t>・  　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 r </a:t>
          </a:r>
          <a:r>
            <a:rPr lang="en-US" cap="none" sz="1200" b="1" i="0" u="none" baseline="0">
              <a:solidFill>
                <a:srgbClr val="000000"/>
              </a:solidFill>
            </a:rPr>
            <a:t>→   </a:t>
          </a:r>
          <a:r>
            <a:rPr lang="en-US" cap="none" sz="1200" b="1" i="0" u="none" baseline="0">
              <a:solidFill>
                <a:srgbClr val="FF0000"/>
              </a:solidFill>
            </a:rPr>
            <a:t>非登録：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</a:t>
          </a:r>
          <a:r>
            <a:rPr lang="en-US" cap="none" sz="1200" b="1" i="0" u="none" baseline="0">
              <a:solidFill>
                <a:srgbClr val="FF0000"/>
              </a:solidFill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　　　　　　　　　　　　　　</a:t>
          </a:r>
          <a:r>
            <a:rPr lang="en-US" cap="none" sz="1200" b="1" i="0" u="none" baseline="0">
              <a:solidFill>
                <a:srgbClr val="000000"/>
              </a:solidFill>
            </a:rPr>
            <a:t>を選択ください。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参加費に反映されます。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注意：備考空欄の場合は、</a:t>
          </a:r>
          <a:r>
            <a:rPr lang="en-US" cap="none" sz="1200" b="1" i="0" u="none" baseline="0">
              <a:solidFill>
                <a:srgbClr val="FF0000"/>
              </a:solidFill>
            </a:rPr>
            <a:t>一般県登録有りの金額</a:t>
          </a:r>
          <a:r>
            <a:rPr lang="en-US" cap="none" sz="1200" b="1" i="0" u="none" baseline="0">
              <a:solidFill>
                <a:srgbClr val="000000"/>
              </a:solidFill>
            </a:rPr>
            <a:t>となります。</a:t>
          </a:r>
        </a:p>
      </xdr:txBody>
    </xdr:sp>
    <xdr:clientData/>
  </xdr:twoCellAnchor>
  <xdr:twoCellAnchor>
    <xdr:from>
      <xdr:col>11</xdr:col>
      <xdr:colOff>552450</xdr:colOff>
      <xdr:row>5</xdr:row>
      <xdr:rowOff>95250</xdr:rowOff>
    </xdr:from>
    <xdr:to>
      <xdr:col>13</xdr:col>
      <xdr:colOff>85725</xdr:colOff>
      <xdr:row>6</xdr:row>
      <xdr:rowOff>133350</xdr:rowOff>
    </xdr:to>
    <xdr:sp macro="[0]!ダブルス印刷1">
      <xdr:nvSpPr>
        <xdr:cNvPr id="5" name="角丸四角形 5"/>
        <xdr:cNvSpPr>
          <a:spLocks/>
        </xdr:cNvSpPr>
      </xdr:nvSpPr>
      <xdr:spPr>
        <a:xfrm>
          <a:off x="5067300" y="1009650"/>
          <a:ext cx="1285875" cy="219075"/>
        </a:xfrm>
        <a:prstGeom prst="round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　シートを印刷</a:t>
          </a:r>
        </a:p>
      </xdr:txBody>
    </xdr:sp>
    <xdr:clientData/>
  </xdr:twoCellAnchor>
  <xdr:twoCellAnchor>
    <xdr:from>
      <xdr:col>11</xdr:col>
      <xdr:colOff>561975</xdr:colOff>
      <xdr:row>7</xdr:row>
      <xdr:rowOff>47625</xdr:rowOff>
    </xdr:from>
    <xdr:to>
      <xdr:col>13</xdr:col>
      <xdr:colOff>95250</xdr:colOff>
      <xdr:row>8</xdr:row>
      <xdr:rowOff>95250</xdr:rowOff>
    </xdr:to>
    <xdr:sp macro="[0]!ダブルス印刷2">
      <xdr:nvSpPr>
        <xdr:cNvPr id="6" name="角丸四角形 6"/>
        <xdr:cNvSpPr>
          <a:spLocks/>
        </xdr:cNvSpPr>
      </xdr:nvSpPr>
      <xdr:spPr>
        <a:xfrm>
          <a:off x="5076825" y="1323975"/>
          <a:ext cx="1285875" cy="228600"/>
        </a:xfrm>
        <a:prstGeom prst="round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～２　シートを印刷</a:t>
          </a:r>
        </a:p>
      </xdr:txBody>
    </xdr:sp>
    <xdr:clientData/>
  </xdr:twoCellAnchor>
  <xdr:twoCellAnchor>
    <xdr:from>
      <xdr:col>11</xdr:col>
      <xdr:colOff>561975</xdr:colOff>
      <xdr:row>9</xdr:row>
      <xdr:rowOff>9525</xdr:rowOff>
    </xdr:from>
    <xdr:to>
      <xdr:col>13</xdr:col>
      <xdr:colOff>95250</xdr:colOff>
      <xdr:row>10</xdr:row>
      <xdr:rowOff>66675</xdr:rowOff>
    </xdr:to>
    <xdr:sp macro="[0]!ダブルス印刷3">
      <xdr:nvSpPr>
        <xdr:cNvPr id="7" name="角丸四角形 7"/>
        <xdr:cNvSpPr>
          <a:spLocks/>
        </xdr:cNvSpPr>
      </xdr:nvSpPr>
      <xdr:spPr>
        <a:xfrm>
          <a:off x="5076825" y="1647825"/>
          <a:ext cx="1285875" cy="238125"/>
        </a:xfrm>
        <a:prstGeom prst="roundRect">
          <a:avLst/>
        </a:prstGeom>
        <a:solidFill>
          <a:srgbClr val="558ED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</a:rPr>
            <a:t>～３　シートを印刷</a:t>
          </a:r>
        </a:p>
      </xdr:txBody>
    </xdr:sp>
    <xdr:clientData/>
  </xdr:twoCellAnchor>
  <xdr:twoCellAnchor>
    <xdr:from>
      <xdr:col>11</xdr:col>
      <xdr:colOff>419100</xdr:colOff>
      <xdr:row>12</xdr:row>
      <xdr:rowOff>0</xdr:rowOff>
    </xdr:from>
    <xdr:to>
      <xdr:col>13</xdr:col>
      <xdr:colOff>238125</xdr:colOff>
      <xdr:row>15</xdr:row>
      <xdr:rowOff>95250</xdr:rowOff>
    </xdr:to>
    <xdr:sp>
      <xdr:nvSpPr>
        <xdr:cNvPr id="8" name="角丸四角形 8"/>
        <xdr:cNvSpPr>
          <a:spLocks/>
        </xdr:cNvSpPr>
      </xdr:nvSpPr>
      <xdr:spPr>
        <a:xfrm>
          <a:off x="4933950" y="2181225"/>
          <a:ext cx="1571625" cy="876300"/>
        </a:xfrm>
        <a:prstGeom prst="round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Ｄｅｌｅｔｅ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476250</xdr:colOff>
      <xdr:row>12</xdr:row>
      <xdr:rowOff>304800</xdr:rowOff>
    </xdr:from>
    <xdr:to>
      <xdr:col>13</xdr:col>
      <xdr:colOff>171450</xdr:colOff>
      <xdr:row>13</xdr:row>
      <xdr:rowOff>190500</xdr:rowOff>
    </xdr:to>
    <xdr:sp macro="[0]!複責任者以外消去">
      <xdr:nvSpPr>
        <xdr:cNvPr id="9" name="角丸四角形 9"/>
        <xdr:cNvSpPr>
          <a:spLocks/>
        </xdr:cNvSpPr>
      </xdr:nvSpPr>
      <xdr:spPr>
        <a:xfrm>
          <a:off x="4991100" y="2486025"/>
          <a:ext cx="1447800" cy="2286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責任者以外すべて消去</a:t>
          </a:r>
        </a:p>
      </xdr:txBody>
    </xdr:sp>
    <xdr:clientData/>
  </xdr:twoCellAnchor>
  <xdr:twoCellAnchor>
    <xdr:from>
      <xdr:col>11</xdr:col>
      <xdr:colOff>476250</xdr:colOff>
      <xdr:row>14</xdr:row>
      <xdr:rowOff>28575</xdr:rowOff>
    </xdr:from>
    <xdr:to>
      <xdr:col>13</xdr:col>
      <xdr:colOff>171450</xdr:colOff>
      <xdr:row>15</xdr:row>
      <xdr:rowOff>28575</xdr:rowOff>
    </xdr:to>
    <xdr:sp macro="[0]!複すべて消去">
      <xdr:nvSpPr>
        <xdr:cNvPr id="10" name="角丸四角形 10"/>
        <xdr:cNvSpPr>
          <a:spLocks/>
        </xdr:cNvSpPr>
      </xdr:nvSpPr>
      <xdr:spPr>
        <a:xfrm>
          <a:off x="4991100" y="2771775"/>
          <a:ext cx="1447800" cy="2190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すべて消去</a:t>
          </a:r>
        </a:p>
      </xdr:txBody>
    </xdr:sp>
    <xdr:clientData/>
  </xdr:twoCellAnchor>
  <xdr:twoCellAnchor editAs="oneCell">
    <xdr:from>
      <xdr:col>1</xdr:col>
      <xdr:colOff>133350</xdr:colOff>
      <xdr:row>0</xdr:row>
      <xdr:rowOff>152400</xdr:rowOff>
    </xdr:from>
    <xdr:to>
      <xdr:col>1</xdr:col>
      <xdr:colOff>238125</xdr:colOff>
      <xdr:row>1</xdr:row>
      <xdr:rowOff>95250</xdr:rowOff>
    </xdr:to>
    <xdr:pic>
      <xdr:nvPicPr>
        <xdr:cNvPr id="11" name="Picture 61" descr="C:\Program Files\Microsoft Office\MEDIA\OFFICE12\Bullets\BD21294_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2400"/>
          <a:ext cx="1047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B1:BJ140"/>
  <sheetViews>
    <sheetView tabSelected="1" zoomScalePageLayoutView="0" workbookViewId="0" topLeftCell="A1">
      <selection activeCell="B1" sqref="B1:K2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9.00390625" style="1" customWidth="1"/>
    <col min="4" max="4" width="3.57421875" style="1" customWidth="1"/>
    <col min="5" max="5" width="13.8515625" style="1" customWidth="1"/>
    <col min="6" max="6" width="12.421875" style="1" customWidth="1"/>
    <col min="7" max="7" width="5.140625" style="2" customWidth="1"/>
    <col min="8" max="8" width="1.28515625" style="15" customWidth="1"/>
    <col min="9" max="9" width="1.28515625" style="1" customWidth="1"/>
    <col min="10" max="10" width="9.00390625" style="1" customWidth="1"/>
    <col min="11" max="11" width="3.57421875" style="1" customWidth="1"/>
    <col min="12" max="12" width="13.8515625" style="1" customWidth="1"/>
    <col min="13" max="13" width="12.421875" style="1" customWidth="1"/>
    <col min="14" max="14" width="5.57421875" style="1" customWidth="1"/>
    <col min="15" max="15" width="1.421875" style="1" customWidth="1"/>
    <col min="16" max="26" width="1.7109375" style="1" customWidth="1"/>
    <col min="27" max="52" width="9.00390625" style="1" customWidth="1"/>
    <col min="53" max="54" width="0" style="1" hidden="1" customWidth="1"/>
    <col min="55" max="63" width="9.7109375" style="1" hidden="1" customWidth="1"/>
    <col min="64" max="76" width="0" style="1" hidden="1" customWidth="1"/>
    <col min="77" max="78" width="9.00390625" style="1" hidden="1" customWidth="1"/>
    <col min="79" max="16384" width="9.00390625" style="1" customWidth="1"/>
  </cols>
  <sheetData>
    <row r="1" spans="2:11" ht="14.25">
      <c r="B1" s="114" t="s">
        <v>72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4.25"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4" spans="58:59" ht="14.25">
      <c r="BF4" s="8"/>
      <c r="BG4" s="7"/>
    </row>
    <row r="5" spans="58:59" ht="14.25">
      <c r="BF5" s="8"/>
      <c r="BG5" s="7"/>
    </row>
    <row r="6" spans="2:7" ht="14.25">
      <c r="B6" s="123" t="s">
        <v>27</v>
      </c>
      <c r="C6" s="123"/>
      <c r="D6" s="222"/>
      <c r="E6" s="223"/>
      <c r="F6" s="224"/>
      <c r="G6" s="37"/>
    </row>
    <row r="7" spans="2:60" ht="14.25">
      <c r="B7" s="111" t="s">
        <v>93</v>
      </c>
      <c r="C7" s="112"/>
      <c r="D7" s="113"/>
      <c r="E7" s="113"/>
      <c r="F7" s="15"/>
      <c r="BF7" s="101"/>
      <c r="BG7" s="50"/>
      <c r="BH7" s="7"/>
    </row>
    <row r="8" spans="2:62" ht="14.25">
      <c r="B8" s="124" t="s">
        <v>45</v>
      </c>
      <c r="C8" s="124"/>
      <c r="D8" s="118"/>
      <c r="E8" s="118"/>
      <c r="F8" s="118"/>
      <c r="BF8" s="101"/>
      <c r="BG8" s="50"/>
      <c r="BH8" s="7"/>
      <c r="BJ8" s="1" t="s">
        <v>30</v>
      </c>
    </row>
    <row r="9" spans="2:62" ht="14.25">
      <c r="B9" s="124" t="s">
        <v>44</v>
      </c>
      <c r="C9" s="124"/>
      <c r="D9" s="118"/>
      <c r="E9" s="118"/>
      <c r="F9" s="118"/>
      <c r="BF9" s="101"/>
      <c r="BG9" s="50"/>
      <c r="BH9" s="7"/>
      <c r="BI9" s="1" t="s">
        <v>91</v>
      </c>
      <c r="BJ9" s="1" t="s">
        <v>29</v>
      </c>
    </row>
    <row r="10" spans="2:62" ht="14.25">
      <c r="B10" s="124" t="s">
        <v>53</v>
      </c>
      <c r="C10" s="124"/>
      <c r="D10" s="118"/>
      <c r="E10" s="118"/>
      <c r="F10" s="118"/>
      <c r="BI10" s="1" t="s">
        <v>79</v>
      </c>
      <c r="BJ10" s="1" t="s">
        <v>31</v>
      </c>
    </row>
    <row r="11" spans="2:62" ht="14.25">
      <c r="B11" s="124" t="s">
        <v>54</v>
      </c>
      <c r="C11" s="124"/>
      <c r="D11" s="118"/>
      <c r="E11" s="118"/>
      <c r="F11" s="118"/>
      <c r="BF11" s="102" t="s">
        <v>122</v>
      </c>
      <c r="BG11" s="14" t="s">
        <v>34</v>
      </c>
      <c r="BH11" s="12">
        <f>IF(ISERROR(FIND("室内",D6)=TRUE),2000,2500)</f>
        <v>2000</v>
      </c>
      <c r="BI11" s="1" t="s">
        <v>78</v>
      </c>
      <c r="BJ11" s="100" t="s">
        <v>123</v>
      </c>
    </row>
    <row r="12" spans="2:62" ht="27" customHeight="1">
      <c r="B12" s="125" t="s">
        <v>73</v>
      </c>
      <c r="C12" s="125"/>
      <c r="D12" s="113" t="s">
        <v>121</v>
      </c>
      <c r="E12" s="113"/>
      <c r="F12" s="113"/>
      <c r="BC12" s="70"/>
      <c r="BF12" s="103"/>
      <c r="BG12" s="14" t="s">
        <v>38</v>
      </c>
      <c r="BH12" s="12">
        <f>BH11</f>
        <v>2000</v>
      </c>
      <c r="BI12" s="1" t="s">
        <v>80</v>
      </c>
      <c r="BJ12" s="100" t="s">
        <v>124</v>
      </c>
    </row>
    <row r="13" spans="2:62" ht="27" customHeight="1">
      <c r="B13" s="2"/>
      <c r="C13" s="2"/>
      <c r="D13" s="15"/>
      <c r="E13" s="15"/>
      <c r="F13" s="15"/>
      <c r="BF13" s="104"/>
      <c r="BG13" s="14" t="s">
        <v>35</v>
      </c>
      <c r="BH13" s="12">
        <f>IF(ISERROR(FIND("室内",D6)=TRUE),1000,1200)</f>
        <v>1000</v>
      </c>
      <c r="BI13" s="1" t="s">
        <v>81</v>
      </c>
      <c r="BJ13" s="100" t="s">
        <v>125</v>
      </c>
    </row>
    <row r="14" spans="2:61" ht="27" customHeight="1">
      <c r="B14" s="129"/>
      <c r="C14" s="129"/>
      <c r="D14" s="15"/>
      <c r="E14" s="15"/>
      <c r="F14" s="15"/>
      <c r="BI14" s="1" t="s">
        <v>82</v>
      </c>
    </row>
    <row r="15" ht="15" thickBot="1">
      <c r="BI15" s="1" t="s">
        <v>84</v>
      </c>
    </row>
    <row r="16" spans="2:61" ht="17.25" customHeight="1" thickBot="1">
      <c r="B16" s="36"/>
      <c r="C16" s="64" t="s">
        <v>28</v>
      </c>
      <c r="D16" s="226"/>
      <c r="E16" s="227"/>
      <c r="F16" s="69"/>
      <c r="BI16" s="1" t="s">
        <v>85</v>
      </c>
    </row>
    <row r="17" spans="2:62" ht="17.25" customHeight="1" thickBot="1">
      <c r="B17" s="36"/>
      <c r="C17" s="126" t="s">
        <v>64</v>
      </c>
      <c r="D17" s="33"/>
      <c r="E17" s="33" t="s">
        <v>76</v>
      </c>
      <c r="F17" s="11" t="s">
        <v>77</v>
      </c>
      <c r="G17" s="11" t="s">
        <v>104</v>
      </c>
      <c r="H17" s="37"/>
      <c r="K17" s="109" t="s">
        <v>92</v>
      </c>
      <c r="L17" s="110"/>
      <c r="M17" s="71"/>
      <c r="BD17" s="105">
        <v>1</v>
      </c>
      <c r="BE17" s="86" t="s">
        <v>39</v>
      </c>
      <c r="BF17" s="87" t="s">
        <v>37</v>
      </c>
      <c r="BG17" s="40" t="s">
        <v>40</v>
      </c>
      <c r="BH17" s="41">
        <f>COUNTA(E18:E25)</f>
        <v>0</v>
      </c>
      <c r="BI17" s="1" t="s">
        <v>86</v>
      </c>
      <c r="BJ17" s="1" t="s">
        <v>91</v>
      </c>
    </row>
    <row r="18" spans="2:62" ht="17.25" customHeight="1">
      <c r="B18" s="36"/>
      <c r="C18" s="127"/>
      <c r="D18" s="12">
        <v>1</v>
      </c>
      <c r="E18" s="13"/>
      <c r="F18" s="13"/>
      <c r="G18" s="225"/>
      <c r="H18" s="37"/>
      <c r="BC18" s="1" t="s">
        <v>75</v>
      </c>
      <c r="BD18" s="106"/>
      <c r="BE18" s="88"/>
      <c r="BF18" s="84"/>
      <c r="BG18" s="14" t="s">
        <v>34</v>
      </c>
      <c r="BH18" s="42">
        <f>COUNTIF(G18:G25,"一般")</f>
        <v>0</v>
      </c>
      <c r="BI18" s="1">
        <f>M17</f>
        <v>0</v>
      </c>
      <c r="BJ18" s="1" t="s">
        <v>79</v>
      </c>
    </row>
    <row r="19" spans="2:62" ht="17.25" customHeight="1">
      <c r="B19" s="36"/>
      <c r="C19" s="127"/>
      <c r="D19" s="12">
        <v>2</v>
      </c>
      <c r="E19" s="13"/>
      <c r="F19" s="13"/>
      <c r="G19" s="225"/>
      <c r="H19" s="37"/>
      <c r="BD19" s="106"/>
      <c r="BE19" s="88"/>
      <c r="BF19" s="84"/>
      <c r="BG19" s="14"/>
      <c r="BH19" s="42">
        <f>COUNTIF(G18:G25,"非登録：一")</f>
        <v>0</v>
      </c>
      <c r="BI19" s="1" t="s">
        <v>88</v>
      </c>
      <c r="BJ19" s="1" t="s">
        <v>78</v>
      </c>
    </row>
    <row r="20" spans="2:62" ht="17.25" customHeight="1">
      <c r="B20" s="36"/>
      <c r="C20" s="127"/>
      <c r="D20" s="12">
        <v>3</v>
      </c>
      <c r="E20" s="13"/>
      <c r="F20" s="13"/>
      <c r="G20" s="225"/>
      <c r="H20" s="37"/>
      <c r="BD20" s="106"/>
      <c r="BE20" s="88"/>
      <c r="BF20" s="84"/>
      <c r="BG20" s="14" t="s">
        <v>38</v>
      </c>
      <c r="BH20" s="42">
        <f>COUNTIF(G18:G25,"学生")</f>
        <v>0</v>
      </c>
      <c r="BI20" s="1" t="s">
        <v>89</v>
      </c>
      <c r="BJ20" s="1" t="s">
        <v>80</v>
      </c>
    </row>
    <row r="21" spans="2:62" ht="17.25" customHeight="1">
      <c r="B21" s="36"/>
      <c r="C21" s="127"/>
      <c r="D21" s="12">
        <v>4</v>
      </c>
      <c r="E21" s="13"/>
      <c r="F21" s="13"/>
      <c r="G21" s="225"/>
      <c r="H21" s="37"/>
      <c r="BD21" s="106"/>
      <c r="BE21" s="88"/>
      <c r="BF21" s="84"/>
      <c r="BG21" s="14"/>
      <c r="BH21" s="42">
        <f>COUNTIF(G18:G25,"非登録：学")</f>
        <v>0</v>
      </c>
      <c r="BI21" s="1" t="s">
        <v>90</v>
      </c>
      <c r="BJ21" s="1" t="s">
        <v>83</v>
      </c>
    </row>
    <row r="22" spans="2:62" ht="17.25" customHeight="1">
      <c r="B22" s="36"/>
      <c r="C22" s="127"/>
      <c r="D22" s="12">
        <v>5</v>
      </c>
      <c r="E22" s="13"/>
      <c r="F22" s="13"/>
      <c r="G22" s="225"/>
      <c r="H22" s="37"/>
      <c r="BD22" s="106"/>
      <c r="BE22" s="88"/>
      <c r="BF22" s="85"/>
      <c r="BG22" s="14" t="s">
        <v>35</v>
      </c>
      <c r="BH22" s="42">
        <f>COUNTIF(G18:G25,"Jr")</f>
        <v>0</v>
      </c>
      <c r="BJ22" s="1" t="s">
        <v>81</v>
      </c>
    </row>
    <row r="23" spans="2:62" ht="17.25" customHeight="1">
      <c r="B23" s="36"/>
      <c r="C23" s="127"/>
      <c r="D23" s="12">
        <v>6</v>
      </c>
      <c r="E23" s="13"/>
      <c r="F23" s="13"/>
      <c r="G23" s="225"/>
      <c r="H23" s="37"/>
      <c r="BD23" s="106"/>
      <c r="BE23" s="88"/>
      <c r="BF23" s="85"/>
      <c r="BG23" s="14"/>
      <c r="BH23" s="42">
        <f>COUNTIF(G18:G25,"非登録：J")</f>
        <v>0</v>
      </c>
      <c r="BJ23" s="1" t="s">
        <v>82</v>
      </c>
    </row>
    <row r="24" spans="2:62" ht="17.25" customHeight="1">
      <c r="B24" s="36"/>
      <c r="C24" s="127"/>
      <c r="D24" s="12">
        <v>7</v>
      </c>
      <c r="E24" s="13"/>
      <c r="F24" s="13"/>
      <c r="G24" s="225"/>
      <c r="H24" s="37"/>
      <c r="BD24" s="106"/>
      <c r="BE24" s="89"/>
      <c r="BF24" s="11" t="s">
        <v>41</v>
      </c>
      <c r="BG24" s="11"/>
      <c r="BH24" s="42">
        <f>($BH$11*(BH17-BH22-BH23))+($BH$11*(BH19+BH21))+($BH$13*BH22)+(($BH$13*BH23)*2)</f>
        <v>0</v>
      </c>
      <c r="BJ24" s="1" t="s">
        <v>84</v>
      </c>
    </row>
    <row r="25" spans="2:62" ht="17.25" customHeight="1">
      <c r="B25" s="36"/>
      <c r="C25" s="128"/>
      <c r="D25" s="12">
        <v>8</v>
      </c>
      <c r="E25" s="13"/>
      <c r="F25" s="13"/>
      <c r="G25" s="225"/>
      <c r="H25" s="37"/>
      <c r="BD25" s="106"/>
      <c r="BE25" s="91" t="s">
        <v>42</v>
      </c>
      <c r="BF25" s="83" t="s">
        <v>37</v>
      </c>
      <c r="BG25" s="14" t="s">
        <v>40</v>
      </c>
      <c r="BH25" s="42">
        <f>COUNTA(E30:E37)</f>
        <v>0</v>
      </c>
      <c r="BJ25" s="1" t="s">
        <v>85</v>
      </c>
    </row>
    <row r="26" spans="2:62" ht="14.25">
      <c r="B26" s="36"/>
      <c r="D26" s="7"/>
      <c r="E26" s="37"/>
      <c r="F26" s="37"/>
      <c r="G26" s="37"/>
      <c r="H26" s="37"/>
      <c r="BD26" s="106"/>
      <c r="BE26" s="88"/>
      <c r="BF26" s="84"/>
      <c r="BG26" s="14" t="s">
        <v>34</v>
      </c>
      <c r="BH26" s="42">
        <f>COUNTIF(G30:G37,"一般")</f>
        <v>0</v>
      </c>
      <c r="BJ26" s="1" t="s">
        <v>86</v>
      </c>
    </row>
    <row r="27" spans="2:62" ht="15" thickBot="1">
      <c r="B27" s="36"/>
      <c r="D27" s="7"/>
      <c r="E27" s="37"/>
      <c r="F27" s="37"/>
      <c r="G27" s="37"/>
      <c r="H27" s="37"/>
      <c r="BD27" s="106"/>
      <c r="BE27" s="88"/>
      <c r="BF27" s="84"/>
      <c r="BG27" s="14"/>
      <c r="BH27" s="42">
        <f>COUNTIF(G30:G37,"非登録：一")</f>
        <v>0</v>
      </c>
      <c r="BJ27" s="1" t="s">
        <v>87</v>
      </c>
    </row>
    <row r="28" spans="2:62" ht="17.25" customHeight="1" thickBot="1">
      <c r="B28" s="36"/>
      <c r="C28" s="35" t="s">
        <v>28</v>
      </c>
      <c r="D28" s="226"/>
      <c r="E28" s="227"/>
      <c r="F28" s="69"/>
      <c r="BD28" s="106"/>
      <c r="BE28" s="88"/>
      <c r="BF28" s="84"/>
      <c r="BG28" s="14" t="s">
        <v>38</v>
      </c>
      <c r="BH28" s="42">
        <f>COUNTIF(G30:G37,"学生")</f>
        <v>0</v>
      </c>
      <c r="BJ28" s="1" t="s">
        <v>88</v>
      </c>
    </row>
    <row r="29" spans="2:62" ht="17.25" customHeight="1">
      <c r="B29" s="36"/>
      <c r="C29" s="126" t="s">
        <v>65</v>
      </c>
      <c r="D29" s="33"/>
      <c r="E29" s="33" t="s">
        <v>76</v>
      </c>
      <c r="F29" s="11" t="s">
        <v>77</v>
      </c>
      <c r="G29" s="11" t="s">
        <v>105</v>
      </c>
      <c r="H29" s="37"/>
      <c r="BD29" s="106"/>
      <c r="BE29" s="88"/>
      <c r="BF29" s="84"/>
      <c r="BG29" s="14"/>
      <c r="BH29" s="42">
        <f>COUNTIF(G30:G37,"非登録：学")</f>
        <v>0</v>
      </c>
      <c r="BJ29" s="1" t="s">
        <v>89</v>
      </c>
    </row>
    <row r="30" spans="2:62" ht="17.25" customHeight="1">
      <c r="B30" s="36"/>
      <c r="C30" s="127"/>
      <c r="D30" s="12">
        <v>1</v>
      </c>
      <c r="E30" s="13"/>
      <c r="F30" s="13"/>
      <c r="G30" s="225"/>
      <c r="H30" s="37"/>
      <c r="BD30" s="106"/>
      <c r="BE30" s="88"/>
      <c r="BF30" s="85"/>
      <c r="BG30" s="14" t="s">
        <v>35</v>
      </c>
      <c r="BH30" s="42">
        <f>COUNTIF(G30:G37,"Jr")</f>
        <v>0</v>
      </c>
      <c r="BJ30" s="1" t="s">
        <v>90</v>
      </c>
    </row>
    <row r="31" spans="2:60" ht="17.25" customHeight="1">
      <c r="B31" s="36"/>
      <c r="C31" s="127"/>
      <c r="D31" s="12">
        <v>2</v>
      </c>
      <c r="E31" s="13"/>
      <c r="F31" s="13"/>
      <c r="G31" s="225"/>
      <c r="H31" s="37"/>
      <c r="K31" s="9"/>
      <c r="BD31" s="106"/>
      <c r="BE31" s="88"/>
      <c r="BF31" s="85"/>
      <c r="BG31" s="14"/>
      <c r="BH31" s="42">
        <f>COUNTIF(G30:G37,"非登録：J")</f>
        <v>0</v>
      </c>
    </row>
    <row r="32" spans="2:60" ht="17.25" customHeight="1">
      <c r="B32" s="36"/>
      <c r="C32" s="127"/>
      <c r="D32" s="12">
        <v>3</v>
      </c>
      <c r="E32" s="13"/>
      <c r="F32" s="13"/>
      <c r="G32" s="225"/>
      <c r="H32" s="37"/>
      <c r="BD32" s="106"/>
      <c r="BE32" s="89"/>
      <c r="BF32" s="11" t="s">
        <v>41</v>
      </c>
      <c r="BG32" s="11"/>
      <c r="BH32" s="42">
        <f>($BH$11*(BH25-BH30-BH31))+($BH$11*(BH27+BH29))+($BH$13*BH30)+(($BH$13*BH31)*2)</f>
        <v>0</v>
      </c>
    </row>
    <row r="33" spans="2:60" ht="17.25" customHeight="1">
      <c r="B33" s="36"/>
      <c r="C33" s="127"/>
      <c r="D33" s="12">
        <v>4</v>
      </c>
      <c r="E33" s="13"/>
      <c r="F33" s="13"/>
      <c r="G33" s="225"/>
      <c r="H33" s="37"/>
      <c r="BD33" s="106"/>
      <c r="BE33" s="91" t="s">
        <v>43</v>
      </c>
      <c r="BF33" s="83" t="s">
        <v>37</v>
      </c>
      <c r="BG33" s="14" t="s">
        <v>40</v>
      </c>
      <c r="BH33" s="42">
        <f>COUNTA(E42:E49)</f>
        <v>0</v>
      </c>
    </row>
    <row r="34" spans="2:60" ht="17.25" customHeight="1">
      <c r="B34" s="36"/>
      <c r="C34" s="127"/>
      <c r="D34" s="12">
        <v>5</v>
      </c>
      <c r="E34" s="13"/>
      <c r="F34" s="13"/>
      <c r="G34" s="225"/>
      <c r="H34" s="37"/>
      <c r="BD34" s="106"/>
      <c r="BE34" s="88"/>
      <c r="BF34" s="84"/>
      <c r="BG34" s="14" t="s">
        <v>34</v>
      </c>
      <c r="BH34" s="42">
        <f>COUNTIF(G42:G49,"一般")</f>
        <v>0</v>
      </c>
    </row>
    <row r="35" spans="2:60" ht="17.25" customHeight="1">
      <c r="B35" s="36"/>
      <c r="C35" s="127"/>
      <c r="D35" s="12">
        <v>6</v>
      </c>
      <c r="E35" s="13"/>
      <c r="F35" s="13"/>
      <c r="G35" s="225"/>
      <c r="H35" s="37"/>
      <c r="BD35" s="106"/>
      <c r="BE35" s="88"/>
      <c r="BF35" s="84"/>
      <c r="BG35" s="14"/>
      <c r="BH35" s="42">
        <f>COUNTIF(G42:G49,"非登録：一")</f>
        <v>0</v>
      </c>
    </row>
    <row r="36" spans="2:60" ht="17.25" customHeight="1">
      <c r="B36" s="36"/>
      <c r="C36" s="127"/>
      <c r="D36" s="12">
        <v>7</v>
      </c>
      <c r="E36" s="13"/>
      <c r="F36" s="13"/>
      <c r="G36" s="225"/>
      <c r="H36" s="37"/>
      <c r="BD36" s="106"/>
      <c r="BE36" s="88"/>
      <c r="BF36" s="84"/>
      <c r="BG36" s="14" t="s">
        <v>38</v>
      </c>
      <c r="BH36" s="42">
        <f>COUNTIF(G42:G49,"学生")</f>
        <v>0</v>
      </c>
    </row>
    <row r="37" spans="2:60" ht="17.25" customHeight="1">
      <c r="B37" s="36"/>
      <c r="C37" s="128"/>
      <c r="D37" s="12">
        <v>8</v>
      </c>
      <c r="E37" s="13"/>
      <c r="F37" s="13"/>
      <c r="G37" s="225"/>
      <c r="H37" s="37"/>
      <c r="BD37" s="106"/>
      <c r="BE37" s="88"/>
      <c r="BF37" s="84"/>
      <c r="BG37" s="14"/>
      <c r="BH37" s="42">
        <f>COUNTIF(G42:G49,"非登録：学")</f>
        <v>0</v>
      </c>
    </row>
    <row r="38" spans="2:60" ht="14.25">
      <c r="B38" s="36"/>
      <c r="D38" s="7"/>
      <c r="E38" s="37"/>
      <c r="F38" s="37"/>
      <c r="G38" s="37"/>
      <c r="H38" s="37"/>
      <c r="BD38" s="106"/>
      <c r="BE38" s="88"/>
      <c r="BF38" s="85"/>
      <c r="BG38" s="14" t="s">
        <v>35</v>
      </c>
      <c r="BH38" s="42">
        <f>COUNTIF(G42:G49,"Jr")</f>
        <v>0</v>
      </c>
    </row>
    <row r="39" spans="2:60" ht="15" thickBot="1">
      <c r="B39" s="36"/>
      <c r="D39" s="7"/>
      <c r="E39" s="37"/>
      <c r="F39" s="37"/>
      <c r="G39" s="37"/>
      <c r="H39" s="37"/>
      <c r="BD39" s="106"/>
      <c r="BE39" s="88"/>
      <c r="BF39" s="84"/>
      <c r="BG39" s="98"/>
      <c r="BH39" s="97">
        <f>COUNTIF(G42:G49,"非登録：J")</f>
        <v>0</v>
      </c>
    </row>
    <row r="40" spans="2:60" ht="17.25" customHeight="1" thickBot="1">
      <c r="B40" s="36"/>
      <c r="C40" s="34" t="s">
        <v>28</v>
      </c>
      <c r="D40" s="226"/>
      <c r="E40" s="227"/>
      <c r="F40" s="69"/>
      <c r="BD40" s="107"/>
      <c r="BE40" s="92"/>
      <c r="BF40" s="49" t="s">
        <v>41</v>
      </c>
      <c r="BG40" s="49"/>
      <c r="BH40" s="43">
        <f>($BH$11*(BH33-BH38-BH39))+($BH$11*(BH35+BH37))+($BH$13*BH38)+(($BH$13*BH39)*2)</f>
        <v>0</v>
      </c>
    </row>
    <row r="41" spans="3:60" ht="17.25" customHeight="1" thickBot="1">
      <c r="C41" s="126" t="s">
        <v>66</v>
      </c>
      <c r="D41" s="33"/>
      <c r="E41" s="33" t="s">
        <v>76</v>
      </c>
      <c r="F41" s="11" t="s">
        <v>77</v>
      </c>
      <c r="G41" s="11" t="s">
        <v>106</v>
      </c>
      <c r="H41" s="37"/>
      <c r="BD41" s="74" t="s">
        <v>47</v>
      </c>
      <c r="BE41" s="75"/>
      <c r="BF41" s="75"/>
      <c r="BG41" s="76"/>
      <c r="BH41" s="34">
        <f>BH24+BH32+BH40</f>
        <v>0</v>
      </c>
    </row>
    <row r="42" spans="3:8" ht="17.25" customHeight="1" thickBot="1">
      <c r="C42" s="127"/>
      <c r="D42" s="12">
        <v>1</v>
      </c>
      <c r="E42" s="13"/>
      <c r="F42" s="13"/>
      <c r="G42" s="225"/>
      <c r="H42" s="37"/>
    </row>
    <row r="43" spans="3:60" ht="17.25" customHeight="1">
      <c r="C43" s="127"/>
      <c r="D43" s="12">
        <v>2</v>
      </c>
      <c r="E43" s="13"/>
      <c r="F43" s="13"/>
      <c r="G43" s="225"/>
      <c r="H43" s="37"/>
      <c r="BD43" s="105">
        <v>2</v>
      </c>
      <c r="BE43" s="45" t="s">
        <v>39</v>
      </c>
      <c r="BF43" s="46" t="s">
        <v>37</v>
      </c>
      <c r="BG43" s="40" t="s">
        <v>40</v>
      </c>
      <c r="BH43" s="41">
        <f>COUNTA(E57:E64)</f>
        <v>0</v>
      </c>
    </row>
    <row r="44" spans="3:60" ht="17.25" customHeight="1">
      <c r="C44" s="127"/>
      <c r="D44" s="12">
        <v>3</v>
      </c>
      <c r="E44" s="13"/>
      <c r="F44" s="13"/>
      <c r="G44" s="225"/>
      <c r="H44" s="37"/>
      <c r="BD44" s="106"/>
      <c r="BE44" s="47"/>
      <c r="BF44" s="11"/>
      <c r="BG44" s="14" t="s">
        <v>34</v>
      </c>
      <c r="BH44" s="42">
        <f>COUNTIF(G57:G64,"一般")</f>
        <v>0</v>
      </c>
    </row>
    <row r="45" spans="3:60" ht="17.25" customHeight="1">
      <c r="C45" s="127"/>
      <c r="D45" s="12">
        <v>4</v>
      </c>
      <c r="E45" s="13"/>
      <c r="F45" s="13"/>
      <c r="G45" s="225"/>
      <c r="H45" s="37"/>
      <c r="BD45" s="106"/>
      <c r="BE45" s="47"/>
      <c r="BF45" s="11"/>
      <c r="BG45" s="14"/>
      <c r="BH45" s="42">
        <f>COUNTIF(G57:G64,"非登録：一")</f>
        <v>0</v>
      </c>
    </row>
    <row r="46" spans="3:60" ht="17.25" customHeight="1">
      <c r="C46" s="127"/>
      <c r="D46" s="12">
        <v>5</v>
      </c>
      <c r="E46" s="13"/>
      <c r="F46" s="13"/>
      <c r="G46" s="225"/>
      <c r="H46" s="37"/>
      <c r="BD46" s="106"/>
      <c r="BE46" s="47"/>
      <c r="BF46" s="11"/>
      <c r="BG46" s="14" t="s">
        <v>38</v>
      </c>
      <c r="BH46" s="42">
        <f>COUNTIF(G57:G64,"学生")</f>
        <v>0</v>
      </c>
    </row>
    <row r="47" spans="3:60" ht="17.25" customHeight="1">
      <c r="C47" s="127"/>
      <c r="D47" s="12">
        <v>6</v>
      </c>
      <c r="E47" s="13"/>
      <c r="F47" s="13"/>
      <c r="G47" s="225"/>
      <c r="H47" s="37"/>
      <c r="BD47" s="106"/>
      <c r="BE47" s="47"/>
      <c r="BF47" s="11"/>
      <c r="BG47" s="14"/>
      <c r="BH47" s="42">
        <f>COUNTIF(G57:G64,"非登録：学")</f>
        <v>0</v>
      </c>
    </row>
    <row r="48" spans="3:60" ht="17.25" customHeight="1">
      <c r="C48" s="127"/>
      <c r="D48" s="12">
        <v>7</v>
      </c>
      <c r="E48" s="13"/>
      <c r="F48" s="13"/>
      <c r="G48" s="225"/>
      <c r="H48" s="37"/>
      <c r="BD48" s="106"/>
      <c r="BE48" s="47"/>
      <c r="BF48" s="11"/>
      <c r="BG48" s="14" t="s">
        <v>35</v>
      </c>
      <c r="BH48" s="42">
        <f>COUNTIF(G57:G64,"Jr")</f>
        <v>0</v>
      </c>
    </row>
    <row r="49" spans="3:60" ht="17.25" customHeight="1">
      <c r="C49" s="128"/>
      <c r="D49" s="12">
        <v>8</v>
      </c>
      <c r="E49" s="13"/>
      <c r="F49" s="13"/>
      <c r="G49" s="225"/>
      <c r="H49" s="37"/>
      <c r="BD49" s="106"/>
      <c r="BE49" s="81"/>
      <c r="BF49" s="82"/>
      <c r="BG49" s="98"/>
      <c r="BH49" s="97">
        <f>COUNTIF(G57:G64,"非登録：J")</f>
        <v>0</v>
      </c>
    </row>
    <row r="50" spans="56:60" ht="15" thickBot="1">
      <c r="BD50" s="106"/>
      <c r="BE50" s="48"/>
      <c r="BF50" s="49" t="s">
        <v>41</v>
      </c>
      <c r="BG50" s="49"/>
      <c r="BH50" s="43">
        <f>($BH$11*(BH43-BH48-BH49))+($BH$11*(BH45+BH47))+($BH$13*BH48)+(($BH$13*BH49)*2)</f>
        <v>0</v>
      </c>
    </row>
    <row r="51" spans="56:60" ht="15" thickBot="1">
      <c r="BD51" s="106"/>
      <c r="BE51" s="45" t="s">
        <v>42</v>
      </c>
      <c r="BF51" s="46" t="s">
        <v>37</v>
      </c>
      <c r="BG51" s="40" t="s">
        <v>40</v>
      </c>
      <c r="BH51" s="41">
        <f>COUNTA(E68:E75)</f>
        <v>0</v>
      </c>
    </row>
    <row r="52" spans="2:60" ht="14.25" customHeight="1">
      <c r="B52" s="119"/>
      <c r="C52" s="120"/>
      <c r="D52" s="120"/>
      <c r="E52" s="120"/>
      <c r="F52" s="120"/>
      <c r="G52" s="120"/>
      <c r="H52" s="53"/>
      <c r="I52" s="52"/>
      <c r="J52" s="120"/>
      <c r="K52" s="120"/>
      <c r="L52" s="120"/>
      <c r="M52" s="120"/>
      <c r="N52" s="120"/>
      <c r="O52" s="60"/>
      <c r="BD52" s="106"/>
      <c r="BE52" s="47"/>
      <c r="BF52" s="11"/>
      <c r="BG52" s="14" t="s">
        <v>34</v>
      </c>
      <c r="BH52" s="42">
        <f>COUNTIF(G68:G75,"一般")</f>
        <v>0</v>
      </c>
    </row>
    <row r="53" spans="2:60" ht="14.25" customHeight="1">
      <c r="B53" s="121"/>
      <c r="C53" s="122"/>
      <c r="D53" s="122"/>
      <c r="E53" s="122"/>
      <c r="F53" s="122"/>
      <c r="G53" s="122"/>
      <c r="H53" s="55"/>
      <c r="I53" s="54"/>
      <c r="J53" s="122"/>
      <c r="K53" s="122"/>
      <c r="L53" s="122"/>
      <c r="M53" s="122"/>
      <c r="N53" s="122"/>
      <c r="O53" s="61"/>
      <c r="BD53" s="106"/>
      <c r="BE53" s="47"/>
      <c r="BF53" s="11"/>
      <c r="BG53" s="14"/>
      <c r="BH53" s="42">
        <f>COUNTIF(G68:G75,"非登録：一")</f>
        <v>0</v>
      </c>
    </row>
    <row r="54" spans="2:60" ht="14.25" customHeight="1" thickBot="1">
      <c r="B54" s="54"/>
      <c r="C54" s="7"/>
      <c r="D54" s="7"/>
      <c r="E54" s="7"/>
      <c r="F54" s="7"/>
      <c r="G54" s="8"/>
      <c r="H54" s="55"/>
      <c r="I54" s="54"/>
      <c r="J54" s="7"/>
      <c r="K54" s="7"/>
      <c r="L54" s="7"/>
      <c r="M54" s="7"/>
      <c r="N54" s="7"/>
      <c r="O54" s="61"/>
      <c r="BD54" s="106"/>
      <c r="BE54" s="47"/>
      <c r="BF54" s="11"/>
      <c r="BG54" s="14" t="s">
        <v>38</v>
      </c>
      <c r="BH54" s="42">
        <f>COUNTIF(G68:G75,"学生")</f>
        <v>0</v>
      </c>
    </row>
    <row r="55" spans="2:60" ht="14.25" customHeight="1" thickBot="1">
      <c r="B55" s="56"/>
      <c r="C55" s="34" t="s">
        <v>28</v>
      </c>
      <c r="D55" s="226"/>
      <c r="E55" s="227"/>
      <c r="F55" s="69"/>
      <c r="G55" s="8"/>
      <c r="H55" s="55"/>
      <c r="I55" s="54"/>
      <c r="J55" s="34" t="s">
        <v>28</v>
      </c>
      <c r="K55" s="226"/>
      <c r="L55" s="227"/>
      <c r="M55" s="69"/>
      <c r="N55" s="8"/>
      <c r="O55" s="61"/>
      <c r="BD55" s="106"/>
      <c r="BE55" s="47"/>
      <c r="BF55" s="11"/>
      <c r="BG55" s="14"/>
      <c r="BH55" s="42">
        <f>COUNTIF(G68:G75,"非登録：学")</f>
        <v>0</v>
      </c>
    </row>
    <row r="56" spans="2:60" ht="14.25" customHeight="1">
      <c r="B56" s="56"/>
      <c r="C56" s="130" t="s">
        <v>55</v>
      </c>
      <c r="D56" s="33"/>
      <c r="E56" s="33" t="s">
        <v>76</v>
      </c>
      <c r="F56" s="11" t="s">
        <v>77</v>
      </c>
      <c r="G56" s="11" t="s">
        <v>105</v>
      </c>
      <c r="H56" s="55"/>
      <c r="I56" s="54"/>
      <c r="J56" s="132" t="s">
        <v>58</v>
      </c>
      <c r="K56" s="33"/>
      <c r="L56" s="33" t="s">
        <v>76</v>
      </c>
      <c r="M56" s="11" t="s">
        <v>77</v>
      </c>
      <c r="N56" s="11" t="s">
        <v>105</v>
      </c>
      <c r="O56" s="61"/>
      <c r="BD56" s="106"/>
      <c r="BE56" s="47"/>
      <c r="BF56" s="11"/>
      <c r="BG56" s="14" t="s">
        <v>35</v>
      </c>
      <c r="BH56" s="42">
        <f>COUNTIF(G68:G75,"Jr")</f>
        <v>0</v>
      </c>
    </row>
    <row r="57" spans="2:60" ht="14.25" customHeight="1">
      <c r="B57" s="56"/>
      <c r="C57" s="131"/>
      <c r="D57" s="12">
        <v>1</v>
      </c>
      <c r="E57" s="13"/>
      <c r="F57" s="13"/>
      <c r="G57" s="225"/>
      <c r="H57" s="55"/>
      <c r="I57" s="54"/>
      <c r="J57" s="133"/>
      <c r="K57" s="12">
        <v>1</v>
      </c>
      <c r="L57" s="13"/>
      <c r="M57" s="13"/>
      <c r="N57" s="225"/>
      <c r="O57" s="61"/>
      <c r="BD57" s="106"/>
      <c r="BE57" s="81"/>
      <c r="BF57" s="82"/>
      <c r="BG57" s="98"/>
      <c r="BH57" s="97">
        <f>COUNTIF(G68:G75,"非登録：J")</f>
        <v>0</v>
      </c>
    </row>
    <row r="58" spans="2:60" ht="14.25" customHeight="1" thickBot="1">
      <c r="B58" s="56"/>
      <c r="C58" s="131"/>
      <c r="D58" s="12">
        <v>2</v>
      </c>
      <c r="E58" s="13"/>
      <c r="F58" s="13"/>
      <c r="G58" s="225"/>
      <c r="H58" s="55"/>
      <c r="I58" s="54"/>
      <c r="J58" s="133"/>
      <c r="K58" s="12">
        <v>2</v>
      </c>
      <c r="L58" s="13"/>
      <c r="M58" s="13"/>
      <c r="N58" s="225"/>
      <c r="O58" s="61"/>
      <c r="BD58" s="106"/>
      <c r="BE58" s="48"/>
      <c r="BF58" s="49" t="s">
        <v>41</v>
      </c>
      <c r="BG58" s="49"/>
      <c r="BH58" s="43">
        <f>($BH$11*(BH51-BH56-BH57))+($BH$11*(BH53+BH55))+($BH$13*BH56)+(($BH$13*BH57)*2)</f>
        <v>0</v>
      </c>
    </row>
    <row r="59" spans="2:60" ht="14.25" customHeight="1">
      <c r="B59" s="56"/>
      <c r="C59" s="131"/>
      <c r="D59" s="12">
        <v>3</v>
      </c>
      <c r="E59" s="13"/>
      <c r="F59" s="13"/>
      <c r="G59" s="225"/>
      <c r="H59" s="55"/>
      <c r="I59" s="54"/>
      <c r="J59" s="133"/>
      <c r="K59" s="12">
        <v>3</v>
      </c>
      <c r="L59" s="13"/>
      <c r="M59" s="13"/>
      <c r="N59" s="225"/>
      <c r="O59" s="61"/>
      <c r="BD59" s="106"/>
      <c r="BE59" s="86" t="s">
        <v>43</v>
      </c>
      <c r="BF59" s="87" t="s">
        <v>37</v>
      </c>
      <c r="BG59" s="40" t="s">
        <v>40</v>
      </c>
      <c r="BH59" s="41">
        <f>COUNTA(E79:E86)</f>
        <v>0</v>
      </c>
    </row>
    <row r="60" spans="2:60" ht="14.25" customHeight="1">
      <c r="B60" s="56"/>
      <c r="C60" s="131"/>
      <c r="D60" s="12">
        <v>4</v>
      </c>
      <c r="E60" s="13"/>
      <c r="F60" s="13"/>
      <c r="G60" s="225"/>
      <c r="H60" s="55"/>
      <c r="I60" s="54"/>
      <c r="J60" s="133"/>
      <c r="K60" s="12">
        <v>4</v>
      </c>
      <c r="L60" s="13"/>
      <c r="M60" s="13"/>
      <c r="N60" s="225"/>
      <c r="O60" s="61"/>
      <c r="BD60" s="106"/>
      <c r="BE60" s="88"/>
      <c r="BF60" s="84"/>
      <c r="BG60" s="14" t="s">
        <v>34</v>
      </c>
      <c r="BH60" s="42">
        <f>COUNTIF(G79:G86,"一般")</f>
        <v>0</v>
      </c>
    </row>
    <row r="61" spans="2:60" ht="14.25" customHeight="1">
      <c r="B61" s="56"/>
      <c r="C61" s="131"/>
      <c r="D61" s="12">
        <v>5</v>
      </c>
      <c r="E61" s="13"/>
      <c r="F61" s="13"/>
      <c r="G61" s="225"/>
      <c r="H61" s="55"/>
      <c r="I61" s="54"/>
      <c r="J61" s="133"/>
      <c r="K61" s="12">
        <v>5</v>
      </c>
      <c r="L61" s="13"/>
      <c r="M61" s="13"/>
      <c r="N61" s="225"/>
      <c r="O61" s="61"/>
      <c r="BD61" s="106"/>
      <c r="BE61" s="88"/>
      <c r="BF61" s="84"/>
      <c r="BG61" s="14"/>
      <c r="BH61" s="42">
        <f>COUNTIF(G79:G86,"非登録：一")</f>
        <v>0</v>
      </c>
    </row>
    <row r="62" spans="2:60" ht="14.25" customHeight="1">
      <c r="B62" s="56"/>
      <c r="C62" s="131"/>
      <c r="D62" s="12">
        <v>6</v>
      </c>
      <c r="E62" s="13"/>
      <c r="F62" s="13"/>
      <c r="G62" s="225"/>
      <c r="H62" s="55"/>
      <c r="I62" s="54"/>
      <c r="J62" s="133"/>
      <c r="K62" s="12">
        <v>6</v>
      </c>
      <c r="L62" s="13"/>
      <c r="M62" s="13"/>
      <c r="N62" s="225"/>
      <c r="O62" s="61"/>
      <c r="BD62" s="106"/>
      <c r="BE62" s="88"/>
      <c r="BF62" s="84"/>
      <c r="BG62" s="14" t="s">
        <v>38</v>
      </c>
      <c r="BH62" s="42">
        <f>COUNTIF(G79:G86,"学生")</f>
        <v>0</v>
      </c>
    </row>
    <row r="63" spans="2:60" ht="14.25" customHeight="1">
      <c r="B63" s="56"/>
      <c r="C63" s="131"/>
      <c r="D63" s="12">
        <v>7</v>
      </c>
      <c r="E63" s="13"/>
      <c r="F63" s="13"/>
      <c r="G63" s="225"/>
      <c r="H63" s="55"/>
      <c r="I63" s="54"/>
      <c r="J63" s="133"/>
      <c r="K63" s="12">
        <v>7</v>
      </c>
      <c r="L63" s="13"/>
      <c r="M63" s="13"/>
      <c r="N63" s="225"/>
      <c r="O63" s="61"/>
      <c r="BD63" s="106"/>
      <c r="BE63" s="88"/>
      <c r="BF63" s="84"/>
      <c r="BG63" s="14"/>
      <c r="BH63" s="42">
        <f>COUNTIF(G79:G86,"非登録：学")</f>
        <v>0</v>
      </c>
    </row>
    <row r="64" spans="2:60" ht="14.25" customHeight="1">
      <c r="B64" s="56"/>
      <c r="C64" s="131"/>
      <c r="D64" s="12">
        <v>8</v>
      </c>
      <c r="E64" s="13"/>
      <c r="F64" s="13"/>
      <c r="G64" s="225"/>
      <c r="H64" s="55"/>
      <c r="I64" s="54"/>
      <c r="J64" s="133"/>
      <c r="K64" s="12">
        <v>8</v>
      </c>
      <c r="L64" s="13"/>
      <c r="M64" s="13"/>
      <c r="N64" s="225"/>
      <c r="O64" s="61"/>
      <c r="BD64" s="106"/>
      <c r="BE64" s="88"/>
      <c r="BF64" s="85"/>
      <c r="BG64" s="14" t="s">
        <v>35</v>
      </c>
      <c r="BH64" s="42">
        <f>COUNTIF(G79:G86,"Jr")</f>
        <v>0</v>
      </c>
    </row>
    <row r="65" spans="2:60" ht="14.25" customHeight="1" thickBot="1">
      <c r="B65" s="56"/>
      <c r="C65" s="7"/>
      <c r="D65" s="7"/>
      <c r="E65" s="37"/>
      <c r="F65" s="37"/>
      <c r="G65" s="37"/>
      <c r="H65" s="55"/>
      <c r="I65" s="54"/>
      <c r="J65" s="7"/>
      <c r="K65" s="7"/>
      <c r="L65" s="37"/>
      <c r="M65" s="37"/>
      <c r="N65" s="37"/>
      <c r="O65" s="61"/>
      <c r="BD65" s="106"/>
      <c r="BE65" s="88"/>
      <c r="BF65" s="84"/>
      <c r="BG65" s="98"/>
      <c r="BH65" s="97">
        <f>COUNTIF(G79:G86,"非登録：J")</f>
        <v>0</v>
      </c>
    </row>
    <row r="66" spans="2:60" ht="14.25" customHeight="1" thickBot="1">
      <c r="B66" s="56"/>
      <c r="C66" s="35" t="s">
        <v>28</v>
      </c>
      <c r="D66" s="226"/>
      <c r="E66" s="227"/>
      <c r="F66" s="69"/>
      <c r="G66" s="8"/>
      <c r="H66" s="55"/>
      <c r="I66" s="54"/>
      <c r="J66" s="35" t="s">
        <v>28</v>
      </c>
      <c r="K66" s="226"/>
      <c r="L66" s="227"/>
      <c r="M66" s="69"/>
      <c r="N66" s="8"/>
      <c r="O66" s="61"/>
      <c r="BD66" s="107"/>
      <c r="BE66" s="92"/>
      <c r="BF66" s="82" t="s">
        <v>41</v>
      </c>
      <c r="BG66" s="82"/>
      <c r="BH66" s="43">
        <f>($BH$11*(BH59-BH64-BH65))+($BH$11*(BH61+BH63))+($BH$13*BH64)+(($BH$13*BH65)*2)</f>
        <v>0</v>
      </c>
    </row>
    <row r="67" spans="2:60" ht="14.25" customHeight="1" thickBot="1">
      <c r="B67" s="56"/>
      <c r="C67" s="130" t="s">
        <v>56</v>
      </c>
      <c r="D67" s="33"/>
      <c r="E67" s="33" t="s">
        <v>76</v>
      </c>
      <c r="F67" s="11" t="s">
        <v>77</v>
      </c>
      <c r="G67" s="11" t="s">
        <v>105</v>
      </c>
      <c r="H67" s="55"/>
      <c r="I67" s="54"/>
      <c r="J67" s="132" t="s">
        <v>59</v>
      </c>
      <c r="K67" s="33"/>
      <c r="L67" s="33" t="s">
        <v>76</v>
      </c>
      <c r="M67" s="11" t="s">
        <v>77</v>
      </c>
      <c r="N67" s="11" t="s">
        <v>105</v>
      </c>
      <c r="O67" s="61"/>
      <c r="BD67" s="74" t="s">
        <v>47</v>
      </c>
      <c r="BE67" s="75"/>
      <c r="BF67" s="75"/>
      <c r="BG67" s="76"/>
      <c r="BH67" s="34">
        <f>BH50+BH58+BH66</f>
        <v>0</v>
      </c>
    </row>
    <row r="68" spans="2:15" ht="14.25" customHeight="1" thickBot="1">
      <c r="B68" s="56"/>
      <c r="C68" s="131"/>
      <c r="D68" s="12">
        <v>1</v>
      </c>
      <c r="E68" s="13"/>
      <c r="F68" s="13"/>
      <c r="G68" s="225"/>
      <c r="H68" s="55"/>
      <c r="I68" s="54"/>
      <c r="J68" s="133"/>
      <c r="K68" s="12">
        <v>1</v>
      </c>
      <c r="L68" s="13"/>
      <c r="M68" s="13"/>
      <c r="N68" s="225"/>
      <c r="O68" s="61"/>
    </row>
    <row r="69" spans="2:62" ht="14.25" customHeight="1">
      <c r="B69" s="56"/>
      <c r="C69" s="131"/>
      <c r="D69" s="12">
        <v>2</v>
      </c>
      <c r="E69" s="13"/>
      <c r="F69" s="13"/>
      <c r="G69" s="225"/>
      <c r="H69" s="55"/>
      <c r="I69" s="54"/>
      <c r="J69" s="133"/>
      <c r="K69" s="12">
        <v>2</v>
      </c>
      <c r="L69" s="13"/>
      <c r="M69" s="13"/>
      <c r="N69" s="225"/>
      <c r="O69" s="61"/>
      <c r="BD69" s="105">
        <v>3</v>
      </c>
      <c r="BE69" s="86" t="s">
        <v>39</v>
      </c>
      <c r="BF69" s="46" t="s">
        <v>37</v>
      </c>
      <c r="BG69" s="40" t="s">
        <v>40</v>
      </c>
      <c r="BH69" s="41">
        <f>COUNTA(L57:L64)</f>
        <v>0</v>
      </c>
      <c r="BJ69" s="7"/>
    </row>
    <row r="70" spans="2:62" ht="14.25" customHeight="1">
      <c r="B70" s="56"/>
      <c r="C70" s="131"/>
      <c r="D70" s="12">
        <v>3</v>
      </c>
      <c r="E70" s="13"/>
      <c r="F70" s="13"/>
      <c r="G70" s="225"/>
      <c r="H70" s="55"/>
      <c r="I70" s="54"/>
      <c r="J70" s="133"/>
      <c r="K70" s="12">
        <v>3</v>
      </c>
      <c r="L70" s="13"/>
      <c r="M70" s="13"/>
      <c r="N70" s="225"/>
      <c r="O70" s="61"/>
      <c r="BD70" s="106"/>
      <c r="BE70" s="88"/>
      <c r="BF70" s="11"/>
      <c r="BG70" s="14" t="s">
        <v>34</v>
      </c>
      <c r="BH70" s="42">
        <f>COUNTIF(N57:N64,"一般")</f>
        <v>0</v>
      </c>
      <c r="BI70" s="7"/>
      <c r="BJ70" s="7"/>
    </row>
    <row r="71" spans="2:62" ht="14.25" customHeight="1">
      <c r="B71" s="56"/>
      <c r="C71" s="131"/>
      <c r="D71" s="12">
        <v>4</v>
      </c>
      <c r="E71" s="13"/>
      <c r="F71" s="13"/>
      <c r="G71" s="225"/>
      <c r="H71" s="55"/>
      <c r="I71" s="54"/>
      <c r="J71" s="133"/>
      <c r="K71" s="12">
        <v>4</v>
      </c>
      <c r="L71" s="13"/>
      <c r="M71" s="13"/>
      <c r="N71" s="225"/>
      <c r="O71" s="61"/>
      <c r="BD71" s="106"/>
      <c r="BE71" s="88"/>
      <c r="BF71" s="11"/>
      <c r="BG71" s="14"/>
      <c r="BH71" s="42">
        <f>COUNTIF(N57:N64,"非登録：一")</f>
        <v>0</v>
      </c>
      <c r="BI71" s="7"/>
      <c r="BJ71" s="7"/>
    </row>
    <row r="72" spans="2:62" ht="14.25" customHeight="1">
      <c r="B72" s="56"/>
      <c r="C72" s="131"/>
      <c r="D72" s="12">
        <v>5</v>
      </c>
      <c r="E72" s="13"/>
      <c r="F72" s="13"/>
      <c r="G72" s="225"/>
      <c r="H72" s="55"/>
      <c r="I72" s="54"/>
      <c r="J72" s="133"/>
      <c r="K72" s="12">
        <v>5</v>
      </c>
      <c r="L72" s="13"/>
      <c r="M72" s="13"/>
      <c r="N72" s="225"/>
      <c r="O72" s="61"/>
      <c r="BD72" s="106"/>
      <c r="BE72" s="88"/>
      <c r="BF72" s="11"/>
      <c r="BG72" s="14" t="s">
        <v>38</v>
      </c>
      <c r="BH72" s="42">
        <f>COUNTIF(N57:N64,"学生")</f>
        <v>0</v>
      </c>
      <c r="BI72" s="7"/>
      <c r="BJ72" s="7"/>
    </row>
    <row r="73" spans="2:62" ht="14.25" customHeight="1">
      <c r="B73" s="56"/>
      <c r="C73" s="131"/>
      <c r="D73" s="12">
        <v>6</v>
      </c>
      <c r="E73" s="13"/>
      <c r="F73" s="13"/>
      <c r="G73" s="225"/>
      <c r="H73" s="55"/>
      <c r="I73" s="54"/>
      <c r="J73" s="133"/>
      <c r="K73" s="12">
        <v>6</v>
      </c>
      <c r="L73" s="13"/>
      <c r="M73" s="13"/>
      <c r="N73" s="225"/>
      <c r="O73" s="61"/>
      <c r="BD73" s="106"/>
      <c r="BE73" s="88"/>
      <c r="BF73" s="11"/>
      <c r="BG73" s="14"/>
      <c r="BH73" s="42">
        <f>COUNTIF(N57:N64,"非登録：学")</f>
        <v>0</v>
      </c>
      <c r="BI73" s="7"/>
      <c r="BJ73" s="7"/>
    </row>
    <row r="74" spans="2:62" ht="14.25" customHeight="1">
      <c r="B74" s="56"/>
      <c r="C74" s="131"/>
      <c r="D74" s="12">
        <v>7</v>
      </c>
      <c r="E74" s="13"/>
      <c r="F74" s="13"/>
      <c r="G74" s="225"/>
      <c r="H74" s="55"/>
      <c r="I74" s="54"/>
      <c r="J74" s="133"/>
      <c r="K74" s="12">
        <v>7</v>
      </c>
      <c r="L74" s="13"/>
      <c r="M74" s="13"/>
      <c r="N74" s="225"/>
      <c r="O74" s="61"/>
      <c r="BD74" s="106"/>
      <c r="BE74" s="88"/>
      <c r="BF74" s="11"/>
      <c r="BG74" s="14" t="s">
        <v>35</v>
      </c>
      <c r="BH74" s="42">
        <f>COUNTIF(N57:N64,"Jr")</f>
        <v>0</v>
      </c>
      <c r="BI74" s="7"/>
      <c r="BJ74" s="7"/>
    </row>
    <row r="75" spans="2:62" ht="14.25" customHeight="1">
      <c r="B75" s="56"/>
      <c r="C75" s="131"/>
      <c r="D75" s="12">
        <v>8</v>
      </c>
      <c r="E75" s="13"/>
      <c r="F75" s="13"/>
      <c r="G75" s="225"/>
      <c r="H75" s="55"/>
      <c r="I75" s="54"/>
      <c r="J75" s="133"/>
      <c r="K75" s="12">
        <v>8</v>
      </c>
      <c r="L75" s="13"/>
      <c r="M75" s="13"/>
      <c r="N75" s="225"/>
      <c r="O75" s="61"/>
      <c r="BD75" s="106"/>
      <c r="BE75" s="88"/>
      <c r="BF75" s="99"/>
      <c r="BG75" s="96"/>
      <c r="BH75" s="97">
        <f>COUNTIF(N57:N64,"非登録：J")</f>
        <v>0</v>
      </c>
      <c r="BI75" s="7"/>
      <c r="BJ75" s="7"/>
    </row>
    <row r="76" spans="2:62" ht="14.25" customHeight="1" thickBot="1">
      <c r="B76" s="56"/>
      <c r="C76" s="7"/>
      <c r="D76" s="7"/>
      <c r="E76" s="37"/>
      <c r="F76" s="37"/>
      <c r="G76" s="37"/>
      <c r="H76" s="55"/>
      <c r="I76" s="54"/>
      <c r="J76" s="7"/>
      <c r="K76" s="7"/>
      <c r="L76" s="37"/>
      <c r="M76" s="37"/>
      <c r="N76" s="37"/>
      <c r="O76" s="61"/>
      <c r="BD76" s="106"/>
      <c r="BE76" s="92"/>
      <c r="BF76" s="80" t="s">
        <v>41</v>
      </c>
      <c r="BG76" s="73"/>
      <c r="BH76" s="43">
        <f>($BH$11*(BH69-BH74-BH75))+($BH$11*(BH71+BH73))+($BH$13*BH74)+(($BH$13*BH75)*2)</f>
        <v>0</v>
      </c>
      <c r="BI76" s="7"/>
      <c r="BJ76" s="7"/>
    </row>
    <row r="77" spans="2:62" ht="14.25" customHeight="1" thickBot="1">
      <c r="B77" s="56"/>
      <c r="C77" s="34" t="s">
        <v>28</v>
      </c>
      <c r="D77" s="226"/>
      <c r="E77" s="227"/>
      <c r="F77" s="69"/>
      <c r="G77" s="8"/>
      <c r="H77" s="55"/>
      <c r="I77" s="54"/>
      <c r="J77" s="34" t="s">
        <v>28</v>
      </c>
      <c r="K77" s="226"/>
      <c r="L77" s="227"/>
      <c r="M77" s="69"/>
      <c r="N77" s="8"/>
      <c r="O77" s="61"/>
      <c r="BD77" s="106"/>
      <c r="BE77" s="86" t="s">
        <v>42</v>
      </c>
      <c r="BF77" s="46" t="s">
        <v>37</v>
      </c>
      <c r="BG77" s="40" t="s">
        <v>40</v>
      </c>
      <c r="BH77" s="41">
        <f>COUNTA(L68:L75)</f>
        <v>0</v>
      </c>
      <c r="BI77" s="7"/>
      <c r="BJ77" s="7"/>
    </row>
    <row r="78" spans="2:62" ht="14.25" customHeight="1">
      <c r="B78" s="54"/>
      <c r="C78" s="130" t="s">
        <v>57</v>
      </c>
      <c r="D78" s="33"/>
      <c r="E78" s="33" t="s">
        <v>76</v>
      </c>
      <c r="F78" s="11" t="s">
        <v>77</v>
      </c>
      <c r="G78" s="11" t="s">
        <v>105</v>
      </c>
      <c r="H78" s="55"/>
      <c r="I78" s="54"/>
      <c r="J78" s="132" t="s">
        <v>60</v>
      </c>
      <c r="K78" s="33"/>
      <c r="L78" s="33" t="s">
        <v>76</v>
      </c>
      <c r="M78" s="11" t="s">
        <v>77</v>
      </c>
      <c r="N78" s="11" t="s">
        <v>105</v>
      </c>
      <c r="O78" s="61"/>
      <c r="BD78" s="106"/>
      <c r="BE78" s="88"/>
      <c r="BF78" s="11"/>
      <c r="BG78" s="14" t="s">
        <v>34</v>
      </c>
      <c r="BH78" s="42">
        <f>COUNTIF(N68:N75,"一般")</f>
        <v>0</v>
      </c>
      <c r="BI78" s="7"/>
      <c r="BJ78" s="7"/>
    </row>
    <row r="79" spans="2:62" ht="14.25" customHeight="1">
      <c r="B79" s="54"/>
      <c r="C79" s="131"/>
      <c r="D79" s="12">
        <v>1</v>
      </c>
      <c r="E79" s="13"/>
      <c r="F79" s="13"/>
      <c r="G79" s="225"/>
      <c r="H79" s="55"/>
      <c r="I79" s="54"/>
      <c r="J79" s="133"/>
      <c r="K79" s="12">
        <v>1</v>
      </c>
      <c r="L79" s="13"/>
      <c r="M79" s="13"/>
      <c r="N79" s="225"/>
      <c r="O79" s="61"/>
      <c r="BD79" s="106"/>
      <c r="BE79" s="88"/>
      <c r="BF79" s="11"/>
      <c r="BG79" s="14"/>
      <c r="BH79" s="42">
        <f>COUNTIF(N68:N75,"非登録：一")</f>
        <v>0</v>
      </c>
      <c r="BI79" s="7"/>
      <c r="BJ79" s="7"/>
    </row>
    <row r="80" spans="2:62" ht="14.25" customHeight="1">
      <c r="B80" s="54"/>
      <c r="C80" s="131"/>
      <c r="D80" s="12">
        <v>2</v>
      </c>
      <c r="E80" s="13"/>
      <c r="F80" s="13"/>
      <c r="G80" s="225"/>
      <c r="H80" s="55"/>
      <c r="I80" s="54"/>
      <c r="J80" s="133"/>
      <c r="K80" s="12">
        <v>2</v>
      </c>
      <c r="L80" s="13"/>
      <c r="M80" s="13"/>
      <c r="N80" s="225"/>
      <c r="O80" s="61"/>
      <c r="BD80" s="106"/>
      <c r="BE80" s="88"/>
      <c r="BF80" s="11"/>
      <c r="BG80" s="14" t="s">
        <v>38</v>
      </c>
      <c r="BH80" s="42">
        <f>COUNTIF(N68:N75,"学生")</f>
        <v>0</v>
      </c>
      <c r="BI80" s="7"/>
      <c r="BJ80" s="7"/>
    </row>
    <row r="81" spans="2:62" ht="14.25" customHeight="1">
      <c r="B81" s="54"/>
      <c r="C81" s="131"/>
      <c r="D81" s="12">
        <v>3</v>
      </c>
      <c r="E81" s="13"/>
      <c r="F81" s="13"/>
      <c r="G81" s="225"/>
      <c r="H81" s="55"/>
      <c r="I81" s="54"/>
      <c r="J81" s="133"/>
      <c r="K81" s="12">
        <v>3</v>
      </c>
      <c r="L81" s="13"/>
      <c r="M81" s="13"/>
      <c r="N81" s="225"/>
      <c r="O81" s="61"/>
      <c r="BD81" s="106"/>
      <c r="BE81" s="88"/>
      <c r="BF81" s="11"/>
      <c r="BG81" s="14"/>
      <c r="BH81" s="42">
        <f>COUNTIF(N68:N75,"非登録：学")</f>
        <v>0</v>
      </c>
      <c r="BI81" s="7"/>
      <c r="BJ81" s="7"/>
    </row>
    <row r="82" spans="2:62" ht="14.25" customHeight="1">
      <c r="B82" s="54"/>
      <c r="C82" s="131"/>
      <c r="D82" s="12">
        <v>4</v>
      </c>
      <c r="E82" s="13"/>
      <c r="F82" s="13"/>
      <c r="G82" s="225"/>
      <c r="H82" s="55"/>
      <c r="I82" s="54"/>
      <c r="J82" s="133"/>
      <c r="K82" s="12">
        <v>4</v>
      </c>
      <c r="L82" s="13"/>
      <c r="M82" s="13"/>
      <c r="N82" s="225"/>
      <c r="O82" s="61"/>
      <c r="BD82" s="106"/>
      <c r="BE82" s="88"/>
      <c r="BF82" s="11"/>
      <c r="BG82" s="14" t="s">
        <v>35</v>
      </c>
      <c r="BH82" s="42">
        <f>COUNTIF(N68:N75,"Jr")</f>
        <v>0</v>
      </c>
      <c r="BI82" s="7"/>
      <c r="BJ82" s="7"/>
    </row>
    <row r="83" spans="2:62" ht="14.25" customHeight="1">
      <c r="B83" s="54"/>
      <c r="C83" s="131"/>
      <c r="D83" s="12">
        <v>5</v>
      </c>
      <c r="E83" s="13"/>
      <c r="F83" s="13"/>
      <c r="G83" s="225"/>
      <c r="H83" s="55"/>
      <c r="I83" s="54"/>
      <c r="J83" s="133"/>
      <c r="K83" s="12">
        <v>5</v>
      </c>
      <c r="L83" s="13"/>
      <c r="M83" s="13"/>
      <c r="N83" s="225"/>
      <c r="O83" s="61"/>
      <c r="BD83" s="106"/>
      <c r="BE83" s="88"/>
      <c r="BF83" s="99"/>
      <c r="BG83" s="96"/>
      <c r="BH83" s="97">
        <f>COUNTIF(N68:N75,"非登録：J")</f>
        <v>0</v>
      </c>
      <c r="BI83" s="7"/>
      <c r="BJ83" s="7"/>
    </row>
    <row r="84" spans="2:62" ht="14.25" customHeight="1" thickBot="1">
      <c r="B84" s="54"/>
      <c r="C84" s="131"/>
      <c r="D84" s="12">
        <v>6</v>
      </c>
      <c r="E84" s="13"/>
      <c r="F84" s="13"/>
      <c r="G84" s="225"/>
      <c r="H84" s="55"/>
      <c r="I84" s="54"/>
      <c r="J84" s="133"/>
      <c r="K84" s="12">
        <v>6</v>
      </c>
      <c r="L84" s="13"/>
      <c r="M84" s="13"/>
      <c r="N84" s="225"/>
      <c r="O84" s="61"/>
      <c r="BD84" s="106"/>
      <c r="BE84" s="92"/>
      <c r="BF84" s="80" t="s">
        <v>41</v>
      </c>
      <c r="BG84" s="73"/>
      <c r="BH84" s="43">
        <f>($BH$11*(BH77-BH82-BH83))+($BH$11*(BH79+BH81))+($BH$13*BH82)+(($BH$13*BH83)*2)</f>
        <v>0</v>
      </c>
      <c r="BI84" s="7"/>
      <c r="BJ84" s="7"/>
    </row>
    <row r="85" spans="2:62" ht="14.25" customHeight="1">
      <c r="B85" s="54"/>
      <c r="C85" s="131"/>
      <c r="D85" s="12">
        <v>7</v>
      </c>
      <c r="E85" s="13"/>
      <c r="F85" s="13"/>
      <c r="G85" s="225"/>
      <c r="H85" s="55"/>
      <c r="I85" s="54"/>
      <c r="J85" s="133"/>
      <c r="K85" s="12">
        <v>7</v>
      </c>
      <c r="L85" s="13"/>
      <c r="M85" s="13"/>
      <c r="N85" s="225"/>
      <c r="O85" s="61"/>
      <c r="BD85" s="106"/>
      <c r="BE85" s="86" t="s">
        <v>43</v>
      </c>
      <c r="BF85" s="87" t="s">
        <v>37</v>
      </c>
      <c r="BG85" s="40" t="s">
        <v>40</v>
      </c>
      <c r="BH85" s="41">
        <f>COUNTA(L79:L86)</f>
        <v>0</v>
      </c>
      <c r="BI85" s="7"/>
      <c r="BJ85" s="7"/>
    </row>
    <row r="86" spans="2:62" ht="14.25" customHeight="1">
      <c r="B86" s="54"/>
      <c r="C86" s="131"/>
      <c r="D86" s="12">
        <v>8</v>
      </c>
      <c r="E86" s="13"/>
      <c r="F86" s="13"/>
      <c r="G86" s="225"/>
      <c r="H86" s="55"/>
      <c r="I86" s="54"/>
      <c r="J86" s="133"/>
      <c r="K86" s="12">
        <v>8</v>
      </c>
      <c r="L86" s="13"/>
      <c r="M86" s="13"/>
      <c r="N86" s="225"/>
      <c r="O86" s="61"/>
      <c r="BD86" s="106"/>
      <c r="BE86" s="88"/>
      <c r="BF86" s="84"/>
      <c r="BG86" s="14" t="s">
        <v>34</v>
      </c>
      <c r="BH86" s="42">
        <f>COUNTIF(N79:N86,"一般")</f>
        <v>0</v>
      </c>
      <c r="BI86" s="7"/>
      <c r="BJ86" s="7"/>
    </row>
    <row r="87" spans="2:62" ht="14.25" customHeight="1" thickBot="1">
      <c r="B87" s="57"/>
      <c r="C87" s="58"/>
      <c r="D87" s="58"/>
      <c r="E87" s="58"/>
      <c r="F87" s="58"/>
      <c r="G87" s="44"/>
      <c r="H87" s="59"/>
      <c r="I87" s="57"/>
      <c r="J87" s="58"/>
      <c r="K87" s="58"/>
      <c r="L87" s="58"/>
      <c r="M87" s="58"/>
      <c r="N87" s="58"/>
      <c r="O87" s="62"/>
      <c r="BD87" s="106"/>
      <c r="BE87" s="88"/>
      <c r="BF87" s="84"/>
      <c r="BG87" s="14"/>
      <c r="BH87" s="42">
        <f>COUNTIF(N79:N86,"非登録：一")</f>
        <v>0</v>
      </c>
      <c r="BI87" s="7"/>
      <c r="BJ87" s="7"/>
    </row>
    <row r="88" spans="2:62" ht="14.25" customHeight="1">
      <c r="B88" s="36"/>
      <c r="G88" s="1"/>
      <c r="H88" s="39"/>
      <c r="BD88" s="106"/>
      <c r="BE88" s="88"/>
      <c r="BF88" s="84"/>
      <c r="BG88" s="14" t="s">
        <v>38</v>
      </c>
      <c r="BH88" s="42">
        <f>COUNTIF(N79:N86,"学生")</f>
        <v>0</v>
      </c>
      <c r="BI88" s="7"/>
      <c r="BJ88" s="7"/>
    </row>
    <row r="89" spans="2:62" ht="14.25" customHeight="1">
      <c r="B89" s="36"/>
      <c r="G89" s="1"/>
      <c r="H89" s="39"/>
      <c r="BD89" s="106"/>
      <c r="BE89" s="88"/>
      <c r="BF89" s="84"/>
      <c r="BG89" s="14"/>
      <c r="BH89" s="42">
        <f>COUNTIF(N79:N86,"非登録：学")</f>
        <v>0</v>
      </c>
      <c r="BI89" s="7"/>
      <c r="BJ89" s="7"/>
    </row>
    <row r="90" spans="2:62" ht="14.25" customHeight="1">
      <c r="B90" s="36"/>
      <c r="G90" s="1"/>
      <c r="H90" s="39"/>
      <c r="BD90" s="106"/>
      <c r="BE90" s="88"/>
      <c r="BF90" s="85"/>
      <c r="BG90" s="14" t="s">
        <v>35</v>
      </c>
      <c r="BH90" s="42">
        <f>COUNTIF(N79:N86,"Jr")</f>
        <v>0</v>
      </c>
      <c r="BI90" s="7"/>
      <c r="BJ90" s="7"/>
    </row>
    <row r="91" spans="2:62" ht="14.25" customHeight="1">
      <c r="B91" s="36"/>
      <c r="G91" s="1"/>
      <c r="H91" s="39"/>
      <c r="BD91" s="106"/>
      <c r="BE91" s="88"/>
      <c r="BF91" s="84"/>
      <c r="BG91" s="98"/>
      <c r="BH91" s="97">
        <f>COUNTIF(N79:N86,"非登録：J")</f>
        <v>0</v>
      </c>
      <c r="BI91" s="7"/>
      <c r="BJ91" s="7"/>
    </row>
    <row r="92" spans="2:62" ht="14.25" customHeight="1" thickBot="1">
      <c r="B92" s="36"/>
      <c r="G92" s="1"/>
      <c r="H92" s="39"/>
      <c r="BD92" s="107"/>
      <c r="BE92" s="92"/>
      <c r="BF92" s="82" t="s">
        <v>41</v>
      </c>
      <c r="BG92" s="82"/>
      <c r="BH92" s="43">
        <f>($BH$11*(BH85-BH90-BH91))+($BH$11*(BH87+BH89))+($BH$13*BH90)+(($BH$13*BH91)*2)</f>
        <v>0</v>
      </c>
      <c r="BI92" s="7"/>
      <c r="BJ92" s="7"/>
    </row>
    <row r="93" spans="2:62" ht="14.25" customHeight="1" thickBot="1">
      <c r="B93" s="36"/>
      <c r="G93" s="1"/>
      <c r="H93" s="39"/>
      <c r="BD93" s="74" t="s">
        <v>47</v>
      </c>
      <c r="BE93" s="75"/>
      <c r="BF93" s="75"/>
      <c r="BG93" s="76"/>
      <c r="BH93" s="34">
        <f>BH76+BH84+BH92</f>
        <v>0</v>
      </c>
      <c r="BI93" s="7"/>
      <c r="BJ93" s="7"/>
    </row>
    <row r="94" spans="2:62" ht="14.25" customHeight="1">
      <c r="B94" s="36"/>
      <c r="G94" s="1"/>
      <c r="H94" s="39"/>
      <c r="BI94" s="7"/>
      <c r="BJ94" s="7"/>
    </row>
    <row r="95" spans="2:62" ht="14.25" customHeight="1">
      <c r="B95" s="36"/>
      <c r="G95" s="1"/>
      <c r="H95" s="39"/>
      <c r="BI95" s="7"/>
      <c r="BJ95" s="7"/>
    </row>
    <row r="96" spans="2:62" ht="14.25" customHeight="1">
      <c r="B96" s="36"/>
      <c r="G96" s="1"/>
      <c r="H96" s="39"/>
      <c r="BI96" s="7"/>
      <c r="BJ96" s="7"/>
    </row>
    <row r="97" spans="2:62" ht="14.25" customHeight="1">
      <c r="B97" s="36"/>
      <c r="G97" s="1"/>
      <c r="H97" s="39"/>
      <c r="BD97" s="7" t="s">
        <v>108</v>
      </c>
      <c r="BE97" s="7"/>
      <c r="BF97" s="7"/>
      <c r="BG97" s="7"/>
      <c r="BH97" s="7"/>
      <c r="BI97" s="7"/>
      <c r="BJ97" s="7"/>
    </row>
    <row r="98" spans="2:62" ht="14.25" customHeight="1">
      <c r="B98" s="36"/>
      <c r="G98" s="1"/>
      <c r="H98" s="39"/>
      <c r="BD98" s="7">
        <v>1</v>
      </c>
      <c r="BE98" s="7" t="s">
        <v>110</v>
      </c>
      <c r="BF98" s="7"/>
      <c r="BG98" s="7"/>
      <c r="BH98" s="7"/>
      <c r="BI98" s="7"/>
      <c r="BJ98" s="7"/>
    </row>
    <row r="99" spans="2:62" ht="14.25" customHeight="1">
      <c r="B99" s="36"/>
      <c r="G99" s="1"/>
      <c r="H99" s="39"/>
      <c r="BD99" s="7">
        <v>1</v>
      </c>
      <c r="BE99" s="4" t="s">
        <v>109</v>
      </c>
      <c r="BF99" s="4"/>
      <c r="BG99" s="50"/>
      <c r="BH99" s="7"/>
      <c r="BI99" s="7"/>
      <c r="BJ99" s="7"/>
    </row>
    <row r="100" spans="2:62" ht="14.25" customHeight="1">
      <c r="B100" s="36"/>
      <c r="G100" s="1"/>
      <c r="H100" s="39"/>
      <c r="BD100" s="7">
        <v>1</v>
      </c>
      <c r="BE100" s="4" t="s">
        <v>111</v>
      </c>
      <c r="BF100" s="4"/>
      <c r="BG100" s="50"/>
      <c r="BH100" s="7"/>
      <c r="BI100" s="7"/>
      <c r="BJ100" s="7"/>
    </row>
    <row r="101" spans="2:62" ht="14.25" customHeight="1">
      <c r="B101" s="36"/>
      <c r="G101" s="1"/>
      <c r="H101" s="39"/>
      <c r="K101" s="9"/>
      <c r="BD101" s="7">
        <v>1</v>
      </c>
      <c r="BE101" s="4" t="s">
        <v>112</v>
      </c>
      <c r="BF101" s="4"/>
      <c r="BG101" s="50"/>
      <c r="BH101" s="7"/>
      <c r="BI101" s="7"/>
      <c r="BJ101" s="7"/>
    </row>
    <row r="102" spans="2:62" ht="14.25" customHeight="1">
      <c r="B102" s="36"/>
      <c r="G102" s="1"/>
      <c r="H102" s="39"/>
      <c r="BD102" s="7">
        <v>1</v>
      </c>
      <c r="BE102" s="4" t="s">
        <v>113</v>
      </c>
      <c r="BF102" s="4"/>
      <c r="BG102" s="50"/>
      <c r="BH102" s="7"/>
      <c r="BI102" s="7"/>
      <c r="BJ102" s="7"/>
    </row>
    <row r="103" spans="2:62" ht="14.25" customHeight="1">
      <c r="B103" s="36"/>
      <c r="G103" s="1"/>
      <c r="H103" s="39"/>
      <c r="BD103" s="7">
        <v>1</v>
      </c>
      <c r="BE103" s="4" t="s">
        <v>114</v>
      </c>
      <c r="BF103" s="4"/>
      <c r="BG103" s="4"/>
      <c r="BH103" s="7"/>
      <c r="BI103" s="7"/>
      <c r="BJ103" s="7"/>
    </row>
    <row r="104" spans="2:62" ht="14.25" customHeight="1">
      <c r="B104" s="36"/>
      <c r="G104" s="1"/>
      <c r="H104" s="39"/>
      <c r="BD104" s="7">
        <v>1</v>
      </c>
      <c r="BE104" s="7" t="s">
        <v>115</v>
      </c>
      <c r="BF104" s="7"/>
      <c r="BG104" s="7"/>
      <c r="BH104" s="7"/>
      <c r="BI104" s="7"/>
      <c r="BJ104" s="7"/>
    </row>
    <row r="105" spans="2:62" ht="14.25" customHeight="1">
      <c r="B105" s="36"/>
      <c r="G105" s="1"/>
      <c r="H105" s="39"/>
      <c r="BD105" s="7">
        <v>1</v>
      </c>
      <c r="BE105" s="7" t="s">
        <v>116</v>
      </c>
      <c r="BF105" s="7"/>
      <c r="BG105" s="7"/>
      <c r="BH105" s="7"/>
      <c r="BI105" s="7"/>
      <c r="BJ105" s="7"/>
    </row>
    <row r="106" spans="2:62" ht="14.25" customHeight="1">
      <c r="B106" s="36"/>
      <c r="G106" s="1"/>
      <c r="H106" s="39"/>
      <c r="BD106" s="7">
        <v>1</v>
      </c>
      <c r="BE106" s="4" t="s">
        <v>117</v>
      </c>
      <c r="BF106" s="4"/>
      <c r="BG106" s="50"/>
      <c r="BH106" s="7"/>
      <c r="BI106" s="7"/>
      <c r="BJ106" s="7"/>
    </row>
    <row r="107" spans="2:62" ht="14.25" customHeight="1">
      <c r="B107" s="36"/>
      <c r="G107" s="1"/>
      <c r="H107" s="39"/>
      <c r="BD107" s="7">
        <v>2</v>
      </c>
      <c r="BE107" s="4" t="s">
        <v>118</v>
      </c>
      <c r="BF107" s="4"/>
      <c r="BG107" s="50"/>
      <c r="BH107" s="7"/>
      <c r="BI107" s="7"/>
      <c r="BJ107" s="7"/>
    </row>
    <row r="108" spans="2:62" ht="14.25" customHeight="1">
      <c r="B108" s="36"/>
      <c r="G108" s="1"/>
      <c r="H108" s="39"/>
      <c r="BD108" s="7">
        <v>2</v>
      </c>
      <c r="BE108" s="4" t="s">
        <v>119</v>
      </c>
      <c r="BF108" s="4"/>
      <c r="BG108" s="50"/>
      <c r="BH108" s="7"/>
      <c r="BI108" s="7"/>
      <c r="BJ108" s="7"/>
    </row>
    <row r="109" spans="2:62" ht="14.25" customHeight="1">
      <c r="B109" s="36"/>
      <c r="G109" s="1"/>
      <c r="H109" s="39"/>
      <c r="BD109" s="7">
        <v>2</v>
      </c>
      <c r="BE109" s="4" t="s">
        <v>120</v>
      </c>
      <c r="BF109" s="4"/>
      <c r="BG109" s="50"/>
      <c r="BH109" s="7"/>
      <c r="BI109" s="7"/>
      <c r="BJ109" s="7"/>
    </row>
    <row r="110" spans="2:62" ht="14.25" customHeight="1">
      <c r="B110" s="36"/>
      <c r="G110" s="1"/>
      <c r="H110" s="39"/>
      <c r="BD110" s="7"/>
      <c r="BE110" s="4"/>
      <c r="BF110" s="4"/>
      <c r="BG110" s="4"/>
      <c r="BH110" s="7"/>
      <c r="BI110" s="7"/>
      <c r="BJ110" s="7"/>
    </row>
    <row r="111" spans="7:62" ht="14.25" customHeight="1">
      <c r="G111" s="1"/>
      <c r="H111" s="39"/>
      <c r="BD111" s="7"/>
      <c r="BE111" s="7"/>
      <c r="BF111" s="7"/>
      <c r="BG111" s="7"/>
      <c r="BH111" s="7"/>
      <c r="BI111" s="7"/>
      <c r="BJ111" s="7"/>
    </row>
    <row r="112" spans="7:62" ht="14.25" customHeight="1">
      <c r="G112" s="1"/>
      <c r="H112" s="39"/>
      <c r="BD112" s="7"/>
      <c r="BE112" s="7"/>
      <c r="BF112" s="7"/>
      <c r="BG112" s="7"/>
      <c r="BH112" s="7"/>
      <c r="BI112" s="7"/>
      <c r="BJ112" s="7"/>
    </row>
    <row r="113" spans="7:61" ht="14.25" customHeight="1">
      <c r="G113" s="1"/>
      <c r="H113" s="39"/>
      <c r="BD113" s="7"/>
      <c r="BE113" s="4"/>
      <c r="BF113" s="4"/>
      <c r="BG113" s="50"/>
      <c r="BH113" s="7"/>
      <c r="BI113" s="7"/>
    </row>
    <row r="114" spans="7:60" ht="14.25" customHeight="1">
      <c r="G114" s="1"/>
      <c r="H114" s="39"/>
      <c r="BD114" s="7"/>
      <c r="BE114" s="4"/>
      <c r="BF114" s="4"/>
      <c r="BG114" s="50"/>
      <c r="BH114" s="7"/>
    </row>
    <row r="115" spans="7:60" ht="14.25" customHeight="1">
      <c r="G115" s="1"/>
      <c r="H115" s="39"/>
      <c r="BD115" s="7"/>
      <c r="BE115" s="4"/>
      <c r="BF115" s="4"/>
      <c r="BG115" s="50"/>
      <c r="BH115" s="7"/>
    </row>
    <row r="116" spans="7:60" ht="14.25" customHeight="1">
      <c r="G116" s="1"/>
      <c r="H116" s="39"/>
      <c r="BD116" s="7"/>
      <c r="BE116" s="4"/>
      <c r="BF116" s="4"/>
      <c r="BG116" s="50"/>
      <c r="BH116" s="7"/>
    </row>
    <row r="117" spans="7:60" ht="14.25">
      <c r="G117" s="1"/>
      <c r="H117" s="39"/>
      <c r="BD117" s="7"/>
      <c r="BE117" s="4"/>
      <c r="BF117" s="4"/>
      <c r="BG117" s="4"/>
      <c r="BH117" s="7"/>
    </row>
    <row r="118" spans="7:60" ht="14.25">
      <c r="G118" s="1"/>
      <c r="H118" s="39"/>
      <c r="BD118" s="7"/>
      <c r="BE118" s="7"/>
      <c r="BF118" s="7"/>
      <c r="BG118" s="7"/>
      <c r="BH118" s="7"/>
    </row>
    <row r="119" spans="7:60" ht="14.25">
      <c r="G119" s="1"/>
      <c r="H119" s="39"/>
      <c r="BD119" s="7"/>
      <c r="BE119" s="7"/>
      <c r="BF119" s="7"/>
      <c r="BG119" s="7"/>
      <c r="BH119" s="7"/>
    </row>
    <row r="120" spans="7:60" ht="14.25">
      <c r="G120" s="1"/>
      <c r="H120" s="39"/>
      <c r="BD120" s="7"/>
      <c r="BE120" s="4"/>
      <c r="BF120" s="4"/>
      <c r="BG120" s="4"/>
      <c r="BH120" s="7"/>
    </row>
    <row r="121" spans="56:60" ht="14.25">
      <c r="BD121" s="7"/>
      <c r="BE121" s="7"/>
      <c r="BF121" s="7"/>
      <c r="BG121" s="7"/>
      <c r="BH121" s="7"/>
    </row>
    <row r="122" spans="56:60" ht="14.25">
      <c r="BD122" s="7"/>
      <c r="BE122" s="7"/>
      <c r="BF122" s="7"/>
      <c r="BG122" s="7"/>
      <c r="BH122" s="7"/>
    </row>
    <row r="123" spans="56:60" ht="14.25">
      <c r="BD123" s="7"/>
      <c r="BE123" s="7"/>
      <c r="BF123" s="7"/>
      <c r="BG123" s="7"/>
      <c r="BH123" s="7"/>
    </row>
    <row r="124" spans="56:60" ht="14.25">
      <c r="BD124" s="7"/>
      <c r="BE124" s="7"/>
      <c r="BF124" s="7"/>
      <c r="BG124" s="7"/>
      <c r="BH124" s="7"/>
    </row>
    <row r="125" spans="56:60" ht="14.25">
      <c r="BD125" s="7"/>
      <c r="BE125" s="7"/>
      <c r="BF125" s="7"/>
      <c r="BG125" s="7"/>
      <c r="BH125" s="7"/>
    </row>
    <row r="126" spans="56:60" ht="14.25">
      <c r="BD126" s="7"/>
      <c r="BE126" s="7"/>
      <c r="BF126" s="7"/>
      <c r="BG126" s="7"/>
      <c r="BH126" s="7"/>
    </row>
    <row r="127" spans="56:60" ht="14.25">
      <c r="BD127" s="7"/>
      <c r="BE127" s="7"/>
      <c r="BF127" s="7"/>
      <c r="BG127" s="7"/>
      <c r="BH127" s="7"/>
    </row>
    <row r="128" spans="56:60" ht="14.25">
      <c r="BD128" s="7"/>
      <c r="BE128" s="7"/>
      <c r="BF128" s="7"/>
      <c r="BG128" s="7"/>
      <c r="BH128" s="7"/>
    </row>
    <row r="129" spans="56:60" ht="14.25">
      <c r="BD129" s="7"/>
      <c r="BE129" s="7"/>
      <c r="BF129" s="7"/>
      <c r="BG129" s="7"/>
      <c r="BH129" s="7"/>
    </row>
    <row r="130" spans="56:60" ht="14.25">
      <c r="BD130" s="7"/>
      <c r="BE130" s="7"/>
      <c r="BF130" s="7"/>
      <c r="BG130" s="7"/>
      <c r="BH130" s="7"/>
    </row>
    <row r="131" spans="56:60" ht="14.25">
      <c r="BD131" s="7"/>
      <c r="BE131" s="7"/>
      <c r="BF131" s="7"/>
      <c r="BG131" s="7"/>
      <c r="BH131" s="7"/>
    </row>
    <row r="132" spans="56:60" ht="14.25">
      <c r="BD132" s="7"/>
      <c r="BE132" s="7"/>
      <c r="BF132" s="7"/>
      <c r="BG132" s="7"/>
      <c r="BH132" s="7"/>
    </row>
    <row r="133" spans="56:60" ht="14.25">
      <c r="BD133" s="7"/>
      <c r="BE133" s="7"/>
      <c r="BF133" s="7"/>
      <c r="BG133" s="7"/>
      <c r="BH133" s="7"/>
    </row>
    <row r="134" spans="56:60" ht="14.25">
      <c r="BD134" s="7"/>
      <c r="BE134" s="7"/>
      <c r="BF134" s="7"/>
      <c r="BG134" s="7"/>
      <c r="BH134" s="7"/>
    </row>
    <row r="135" spans="56:60" ht="14.25">
      <c r="BD135" s="7"/>
      <c r="BE135" s="7"/>
      <c r="BF135" s="7"/>
      <c r="BG135" s="7"/>
      <c r="BH135" s="7"/>
    </row>
    <row r="136" spans="56:60" ht="14.25">
      <c r="BD136" s="7"/>
      <c r="BE136" s="7"/>
      <c r="BF136" s="7"/>
      <c r="BG136" s="7"/>
      <c r="BH136" s="7"/>
    </row>
    <row r="137" spans="56:60" ht="14.25">
      <c r="BD137" s="7"/>
      <c r="BE137" s="7"/>
      <c r="BF137" s="7"/>
      <c r="BG137" s="7"/>
      <c r="BH137" s="7"/>
    </row>
    <row r="138" spans="56:60" ht="14.25">
      <c r="BD138" s="7"/>
      <c r="BE138" s="7"/>
      <c r="BF138" s="7"/>
      <c r="BG138" s="7"/>
      <c r="BH138" s="7"/>
    </row>
    <row r="139" spans="56:60" ht="14.25">
      <c r="BD139" s="7"/>
      <c r="BE139" s="7"/>
      <c r="BF139" s="7"/>
      <c r="BG139" s="7"/>
      <c r="BH139" s="7"/>
    </row>
    <row r="140" spans="56:60" ht="14.25">
      <c r="BD140" s="7"/>
      <c r="BE140" s="7"/>
      <c r="BF140" s="7"/>
      <c r="BG140" s="7"/>
      <c r="BH140" s="7"/>
    </row>
  </sheetData>
  <sheetProtection/>
  <mergeCells count="37">
    <mergeCell ref="C78:C86"/>
    <mergeCell ref="J56:J64"/>
    <mergeCell ref="J67:J75"/>
    <mergeCell ref="J78:J86"/>
    <mergeCell ref="D77:E77"/>
    <mergeCell ref="D66:E66"/>
    <mergeCell ref="C67:C75"/>
    <mergeCell ref="C56:C64"/>
    <mergeCell ref="K77:L77"/>
    <mergeCell ref="K55:L55"/>
    <mergeCell ref="K66:L66"/>
    <mergeCell ref="D55:E55"/>
    <mergeCell ref="J52:N53"/>
    <mergeCell ref="B9:C9"/>
    <mergeCell ref="B10:C10"/>
    <mergeCell ref="D28:E28"/>
    <mergeCell ref="C17:C25"/>
    <mergeCell ref="D40:E40"/>
    <mergeCell ref="B52:G53"/>
    <mergeCell ref="D8:F8"/>
    <mergeCell ref="D11:F11"/>
    <mergeCell ref="D12:F12"/>
    <mergeCell ref="B6:C6"/>
    <mergeCell ref="B8:C8"/>
    <mergeCell ref="B11:C11"/>
    <mergeCell ref="B12:C12"/>
    <mergeCell ref="C29:C37"/>
    <mergeCell ref="C41:C49"/>
    <mergeCell ref="K17:L17"/>
    <mergeCell ref="B7:C7"/>
    <mergeCell ref="D7:E7"/>
    <mergeCell ref="B1:K2"/>
    <mergeCell ref="D6:F6"/>
    <mergeCell ref="D16:E16"/>
    <mergeCell ref="D10:F10"/>
    <mergeCell ref="B14:C14"/>
    <mergeCell ref="D9:F9"/>
  </mergeCells>
  <dataValidations count="4">
    <dataValidation type="list" allowBlank="1" showInputMessage="1" showErrorMessage="1" sqref="D6">
      <formula1>$BE$98:$BE$114</formula1>
    </dataValidation>
    <dataValidation type="list" allowBlank="1" showInputMessage="1" showErrorMessage="1" sqref="G76 G38:G39 H42:H49 H30:H39 N76 H68:H76 N65 H57:H65 G65 H79:H86 H18:H27 G26:G27">
      <formula1>$BJ$8:$BJ$10</formula1>
    </dataValidation>
    <dataValidation type="list" allowBlank="1" showInputMessage="1" showErrorMessage="1" sqref="K77:L77 D77:E77 D66:E66 D55:E55 D16:E16 D40:E40 D28:E28 K55:L55 K66:L66">
      <formula1>$BI$9:$BI$18</formula1>
    </dataValidation>
    <dataValidation type="list" allowBlank="1" showInputMessage="1" showErrorMessage="1" sqref="G18:G25 N79:N86 N68:N75 G68:G75 N57:N64 G57:G64 G42:G49 G30:G37 G79:G86">
      <formula1>$BJ$8:$BJ$13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B1:BL143"/>
  <sheetViews>
    <sheetView showZeros="0" zoomScalePageLayoutView="0" workbookViewId="0" topLeftCell="A1">
      <selection activeCell="S5" sqref="S5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9.00390625" style="1" customWidth="1"/>
    <col min="4" max="4" width="3.57421875" style="1" customWidth="1"/>
    <col min="5" max="5" width="13.8515625" style="1" customWidth="1"/>
    <col min="6" max="6" width="12.421875" style="1" customWidth="1"/>
    <col min="7" max="7" width="5.140625" style="2" customWidth="1"/>
    <col min="8" max="8" width="1.28515625" style="15" customWidth="1"/>
    <col min="9" max="9" width="1.28515625" style="1" customWidth="1"/>
    <col min="10" max="10" width="10.421875" style="1" bestFit="1" customWidth="1"/>
    <col min="11" max="11" width="3.57421875" style="1" customWidth="1"/>
    <col min="12" max="12" width="13.8515625" style="1" customWidth="1"/>
    <col min="13" max="13" width="12.421875" style="1" customWidth="1"/>
    <col min="14" max="14" width="5.57421875" style="1" customWidth="1"/>
    <col min="15" max="15" width="1.421875" style="1" customWidth="1"/>
    <col min="16" max="16" width="1.7109375" style="1" customWidth="1"/>
    <col min="17" max="52" width="9.00390625" style="1" customWidth="1"/>
    <col min="53" max="53" width="9.00390625" style="1" hidden="1" customWidth="1"/>
    <col min="54" max="54" width="0" style="1" hidden="1" customWidth="1"/>
    <col min="55" max="55" width="5.421875" style="1" hidden="1" customWidth="1"/>
    <col min="56" max="56" width="0" style="1" hidden="1" customWidth="1"/>
    <col min="57" max="62" width="9.57421875" style="1" hidden="1" customWidth="1"/>
    <col min="63" max="63" width="15.421875" style="1" hidden="1" customWidth="1"/>
    <col min="64" max="65" width="9.57421875" style="1" hidden="1" customWidth="1"/>
    <col min="66" max="78" width="0" style="1" hidden="1" customWidth="1"/>
    <col min="79" max="16384" width="9.00390625" style="1" customWidth="1"/>
  </cols>
  <sheetData>
    <row r="1" spans="2:11" ht="14.25">
      <c r="B1" s="114" t="s">
        <v>72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4.25"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5" spans="53:55" ht="14.25">
      <c r="BA5" s="125" t="s">
        <v>36</v>
      </c>
      <c r="BB5" s="14" t="s">
        <v>34</v>
      </c>
      <c r="BC5" s="12">
        <f>IF(ISERROR(FIND("室内",D7)=TRUE),1500,1750)</f>
        <v>1500</v>
      </c>
    </row>
    <row r="6" spans="53:55" ht="14.25">
      <c r="BA6" s="125"/>
      <c r="BB6" s="14" t="s">
        <v>38</v>
      </c>
      <c r="BC6" s="12">
        <f>BC5</f>
        <v>1500</v>
      </c>
    </row>
    <row r="7" spans="2:55" ht="14.25">
      <c r="B7" s="123" t="s">
        <v>27</v>
      </c>
      <c r="C7" s="123"/>
      <c r="D7" s="228"/>
      <c r="E7" s="228"/>
      <c r="F7" s="228"/>
      <c r="G7" s="125" t="s">
        <v>103</v>
      </c>
      <c r="H7" s="125"/>
      <c r="I7" s="125"/>
      <c r="J7" s="108"/>
      <c r="BA7" s="125"/>
      <c r="BB7" s="14" t="s">
        <v>35</v>
      </c>
      <c r="BC7" s="12">
        <f>IF(ISERROR(FIND("室内",D7)=TRUE),750,850)</f>
        <v>750</v>
      </c>
    </row>
    <row r="8" spans="2:6" ht="14.25">
      <c r="B8" s="124" t="s">
        <v>45</v>
      </c>
      <c r="C8" s="124"/>
      <c r="D8" s="115"/>
      <c r="E8" s="116"/>
      <c r="F8" s="117"/>
    </row>
    <row r="9" spans="2:64" ht="14.25">
      <c r="B9" s="124" t="s">
        <v>44</v>
      </c>
      <c r="C9" s="124"/>
      <c r="D9" s="113"/>
      <c r="E9" s="113"/>
      <c r="F9" s="113"/>
      <c r="BL9" s="1" t="s">
        <v>30</v>
      </c>
    </row>
    <row r="10" spans="2:64" ht="14.25">
      <c r="B10" s="124" t="s">
        <v>53</v>
      </c>
      <c r="C10" s="124"/>
      <c r="D10" s="113"/>
      <c r="E10" s="113"/>
      <c r="F10" s="113"/>
      <c r="BK10" s="1" t="s">
        <v>95</v>
      </c>
      <c r="BL10" s="1" t="s">
        <v>29</v>
      </c>
    </row>
    <row r="11" spans="2:64" ht="14.25">
      <c r="B11" s="124" t="s">
        <v>54</v>
      </c>
      <c r="C11" s="124"/>
      <c r="D11" s="113"/>
      <c r="E11" s="113"/>
      <c r="F11" s="113"/>
      <c r="BK11" s="1" t="s">
        <v>96</v>
      </c>
      <c r="BL11" s="1" t="s">
        <v>31</v>
      </c>
    </row>
    <row r="12" spans="2:64" ht="14.25">
      <c r="B12" s="125" t="s">
        <v>74</v>
      </c>
      <c r="C12" s="125"/>
      <c r="D12" s="115" t="s">
        <v>107</v>
      </c>
      <c r="E12" s="116"/>
      <c r="F12" s="117"/>
      <c r="BH12" s="83" t="s">
        <v>36</v>
      </c>
      <c r="BI12" s="14" t="s">
        <v>34</v>
      </c>
      <c r="BJ12" s="12">
        <f>IF(ISERROR(FIND("室内",D7)=TRUE),1500,1750)</f>
        <v>1500</v>
      </c>
      <c r="BK12" s="1" t="s">
        <v>97</v>
      </c>
      <c r="BL12" s="100" t="s">
        <v>123</v>
      </c>
    </row>
    <row r="13" spans="2:64" ht="27" customHeight="1">
      <c r="B13" s="129"/>
      <c r="C13" s="129"/>
      <c r="D13" s="15"/>
      <c r="E13" s="15"/>
      <c r="F13" s="15"/>
      <c r="BH13" s="84"/>
      <c r="BI13" s="14" t="s">
        <v>38</v>
      </c>
      <c r="BJ13" s="12">
        <f>IF(ISERROR(FIND("室内",D7)=TRUE),1500,1750)</f>
        <v>1500</v>
      </c>
      <c r="BK13" s="1" t="s">
        <v>100</v>
      </c>
      <c r="BL13" s="100" t="s">
        <v>124</v>
      </c>
    </row>
    <row r="14" spans="60:64" ht="17.25" customHeight="1" thickBot="1">
      <c r="BH14" s="85"/>
      <c r="BI14" s="14" t="s">
        <v>35</v>
      </c>
      <c r="BJ14" s="12">
        <f>IF(ISERROR(FIND("室内",D7)=TRUE),750,850)</f>
        <v>750</v>
      </c>
      <c r="BK14" s="1" t="s">
        <v>101</v>
      </c>
      <c r="BL14" s="100" t="s">
        <v>125</v>
      </c>
    </row>
    <row r="15" spans="2:63" ht="17.25" customHeight="1" thickBot="1">
      <c r="B15" s="36"/>
      <c r="C15" s="64" t="s">
        <v>28</v>
      </c>
      <c r="D15" s="226"/>
      <c r="E15" s="227"/>
      <c r="F15" s="69" t="s">
        <v>67</v>
      </c>
      <c r="BK15" s="1" t="s">
        <v>102</v>
      </c>
    </row>
    <row r="16" spans="2:63" ht="17.25" customHeight="1">
      <c r="B16" s="36"/>
      <c r="C16" s="140" t="s">
        <v>64</v>
      </c>
      <c r="D16" s="33" t="s">
        <v>17</v>
      </c>
      <c r="E16" s="33" t="s">
        <v>21</v>
      </c>
      <c r="F16" s="11" t="s">
        <v>20</v>
      </c>
      <c r="G16" s="11" t="s">
        <v>19</v>
      </c>
      <c r="H16" s="37"/>
      <c r="BK16" s="1">
        <f>M17</f>
        <v>0</v>
      </c>
    </row>
    <row r="17" spans="2:63" ht="17.25" customHeight="1" thickBot="1">
      <c r="B17" s="36"/>
      <c r="C17" s="141"/>
      <c r="D17" s="134">
        <v>1</v>
      </c>
      <c r="E17" s="51"/>
      <c r="F17" s="13"/>
      <c r="G17" s="229"/>
      <c r="H17" s="37"/>
      <c r="K17" s="145" t="s">
        <v>92</v>
      </c>
      <c r="L17" s="145"/>
      <c r="M17" s="144"/>
      <c r="N17" s="144"/>
      <c r="BK17" s="1" t="s">
        <v>68</v>
      </c>
    </row>
    <row r="18" spans="2:63" ht="17.25" customHeight="1">
      <c r="B18" s="36"/>
      <c r="C18" s="141"/>
      <c r="D18" s="135"/>
      <c r="E18" s="51"/>
      <c r="F18" s="13"/>
      <c r="G18" s="229"/>
      <c r="H18" s="37"/>
      <c r="BF18" s="77">
        <v>1</v>
      </c>
      <c r="BG18" s="86" t="s">
        <v>39</v>
      </c>
      <c r="BH18" s="87" t="s">
        <v>37</v>
      </c>
      <c r="BI18" s="40" t="s">
        <v>40</v>
      </c>
      <c r="BJ18" s="41">
        <f>COUNTA(E17:E32)</f>
        <v>0</v>
      </c>
      <c r="BK18" s="1" t="s">
        <v>98</v>
      </c>
    </row>
    <row r="19" spans="2:63" ht="17.25" customHeight="1">
      <c r="B19" s="36"/>
      <c r="C19" s="141"/>
      <c r="D19" s="134">
        <v>2</v>
      </c>
      <c r="E19" s="51"/>
      <c r="F19" s="13"/>
      <c r="G19" s="229"/>
      <c r="H19" s="37"/>
      <c r="BF19" s="78"/>
      <c r="BG19" s="88"/>
      <c r="BH19" s="84"/>
      <c r="BI19" s="14" t="s">
        <v>34</v>
      </c>
      <c r="BJ19" s="42">
        <f>COUNTIF(G17:G32,"一般")</f>
        <v>0</v>
      </c>
      <c r="BK19" s="1" t="s">
        <v>99</v>
      </c>
    </row>
    <row r="20" spans="2:63" ht="17.25" customHeight="1">
      <c r="B20" s="36"/>
      <c r="C20" s="141"/>
      <c r="D20" s="135"/>
      <c r="E20" s="51"/>
      <c r="F20" s="13"/>
      <c r="G20" s="229"/>
      <c r="H20" s="37"/>
      <c r="BF20" s="78"/>
      <c r="BG20" s="88"/>
      <c r="BH20" s="84"/>
      <c r="BI20" s="14" t="s">
        <v>126</v>
      </c>
      <c r="BJ20" s="42">
        <f>COUNTIF(G17:G32,"非登録：一")</f>
        <v>0</v>
      </c>
      <c r="BK20" s="1" t="s">
        <v>94</v>
      </c>
    </row>
    <row r="21" spans="2:63" ht="17.25" customHeight="1">
      <c r="B21" s="36"/>
      <c r="C21" s="141"/>
      <c r="D21" s="134">
        <v>3</v>
      </c>
      <c r="E21" s="51"/>
      <c r="F21" s="13"/>
      <c r="G21" s="229"/>
      <c r="H21" s="37"/>
      <c r="BF21" s="78"/>
      <c r="BG21" s="88"/>
      <c r="BH21" s="84"/>
      <c r="BI21" s="14" t="s">
        <v>38</v>
      </c>
      <c r="BJ21" s="42">
        <f>COUNTIF(G17:G32,"学生")</f>
        <v>0</v>
      </c>
      <c r="BK21" s="1" t="s">
        <v>32</v>
      </c>
    </row>
    <row r="22" spans="2:63" ht="17.25" customHeight="1">
      <c r="B22" s="36"/>
      <c r="C22" s="141"/>
      <c r="D22" s="135"/>
      <c r="E22" s="51"/>
      <c r="F22" s="13"/>
      <c r="G22" s="229"/>
      <c r="H22" s="37"/>
      <c r="BF22" s="78"/>
      <c r="BG22" s="88"/>
      <c r="BH22" s="84"/>
      <c r="BI22" s="14" t="s">
        <v>127</v>
      </c>
      <c r="BJ22" s="42">
        <f>COUNTIF(G17:G32,"非登録：学")</f>
        <v>0</v>
      </c>
      <c r="BK22" s="1" t="s">
        <v>33</v>
      </c>
    </row>
    <row r="23" spans="2:62" ht="17.25" customHeight="1">
      <c r="B23" s="36"/>
      <c r="C23" s="141"/>
      <c r="D23" s="134">
        <v>4</v>
      </c>
      <c r="E23" s="51"/>
      <c r="F23" s="13"/>
      <c r="G23" s="229"/>
      <c r="H23" s="37"/>
      <c r="BF23" s="78"/>
      <c r="BG23" s="88"/>
      <c r="BH23" s="85"/>
      <c r="BI23" s="14" t="s">
        <v>35</v>
      </c>
      <c r="BJ23" s="42">
        <f>COUNTIF(G17:G32,"Jr")</f>
        <v>0</v>
      </c>
    </row>
    <row r="24" spans="2:62" ht="17.25" customHeight="1">
      <c r="B24" s="36"/>
      <c r="C24" s="141"/>
      <c r="D24" s="135"/>
      <c r="E24" s="51"/>
      <c r="F24" s="13"/>
      <c r="G24" s="229"/>
      <c r="H24" s="37"/>
      <c r="BF24" s="78"/>
      <c r="BG24" s="88"/>
      <c r="BH24" s="93"/>
      <c r="BI24" s="14" t="s">
        <v>128</v>
      </c>
      <c r="BJ24" s="42">
        <f>COUNTIF(G17:G32,"非登録：J")</f>
        <v>0</v>
      </c>
    </row>
    <row r="25" spans="2:62" ht="17.25" customHeight="1">
      <c r="B25" s="36"/>
      <c r="C25" s="141"/>
      <c r="D25" s="134">
        <v>5</v>
      </c>
      <c r="E25" s="51"/>
      <c r="F25" s="13"/>
      <c r="G25" s="229"/>
      <c r="H25" s="37"/>
      <c r="BF25" s="78"/>
      <c r="BG25" s="89"/>
      <c r="BH25" s="146" t="s">
        <v>41</v>
      </c>
      <c r="BI25" s="147"/>
      <c r="BJ25" s="42">
        <f>($BJ$12*(BJ18-BJ23-BJ24))+($BJ$12*(BJ20+BJ22)+($BJ$14*BJ23)+(($BJ$14*(BJ24))*2))</f>
        <v>0</v>
      </c>
    </row>
    <row r="26" spans="2:62" ht="17.25" customHeight="1">
      <c r="B26" s="36"/>
      <c r="C26" s="141"/>
      <c r="D26" s="135"/>
      <c r="E26" s="51"/>
      <c r="F26" s="13"/>
      <c r="G26" s="229"/>
      <c r="H26" s="37"/>
      <c r="BF26" s="78"/>
      <c r="BG26" s="91" t="s">
        <v>42</v>
      </c>
      <c r="BH26" s="83" t="s">
        <v>37</v>
      </c>
      <c r="BI26" s="14" t="s">
        <v>40</v>
      </c>
      <c r="BJ26" s="42">
        <f>COUNTA(E36:E51)</f>
        <v>0</v>
      </c>
    </row>
    <row r="27" spans="2:62" ht="14.25" customHeight="1">
      <c r="B27" s="36"/>
      <c r="C27" s="141"/>
      <c r="D27" s="134">
        <v>6</v>
      </c>
      <c r="E27" s="51"/>
      <c r="F27" s="13"/>
      <c r="G27" s="229"/>
      <c r="H27" s="37"/>
      <c r="BF27" s="78"/>
      <c r="BG27" s="88"/>
      <c r="BH27" s="84"/>
      <c r="BI27" s="14" t="s">
        <v>34</v>
      </c>
      <c r="BJ27" s="42">
        <f>COUNTIF(G36:G51,"一般")</f>
        <v>0</v>
      </c>
    </row>
    <row r="28" spans="2:62" ht="14.25">
      <c r="B28" s="36"/>
      <c r="C28" s="141"/>
      <c r="D28" s="135"/>
      <c r="E28" s="51"/>
      <c r="F28" s="13"/>
      <c r="G28" s="229"/>
      <c r="H28" s="37"/>
      <c r="BF28" s="78"/>
      <c r="BG28" s="88"/>
      <c r="BH28" s="84"/>
      <c r="BI28" s="14" t="s">
        <v>126</v>
      </c>
      <c r="BJ28" s="42">
        <f>COUNTIF(G36:G51,"非登録：一")</f>
        <v>0</v>
      </c>
    </row>
    <row r="29" spans="2:62" ht="17.25" customHeight="1">
      <c r="B29" s="36"/>
      <c r="C29" s="141"/>
      <c r="D29" s="134">
        <v>7</v>
      </c>
      <c r="E29" s="51"/>
      <c r="F29" s="13"/>
      <c r="G29" s="229"/>
      <c r="H29" s="37"/>
      <c r="BF29" s="78"/>
      <c r="BG29" s="88"/>
      <c r="BH29" s="84"/>
      <c r="BI29" s="14" t="s">
        <v>38</v>
      </c>
      <c r="BJ29" s="42">
        <f>COUNTIF(G36:G51,"学生")</f>
        <v>0</v>
      </c>
    </row>
    <row r="30" spans="2:62" ht="17.25" customHeight="1">
      <c r="B30" s="36"/>
      <c r="C30" s="141"/>
      <c r="D30" s="135"/>
      <c r="E30" s="51"/>
      <c r="F30" s="13"/>
      <c r="G30" s="229"/>
      <c r="H30" s="37"/>
      <c r="BF30" s="78"/>
      <c r="BG30" s="88"/>
      <c r="BH30" s="84"/>
      <c r="BI30" s="14" t="s">
        <v>127</v>
      </c>
      <c r="BJ30" s="42">
        <f>COUNTIF(G36:G51,"非登録：学")</f>
        <v>0</v>
      </c>
    </row>
    <row r="31" spans="2:62" ht="17.25" customHeight="1">
      <c r="B31" s="36"/>
      <c r="C31" s="141"/>
      <c r="D31" s="134">
        <v>8</v>
      </c>
      <c r="E31" s="51"/>
      <c r="F31" s="13"/>
      <c r="G31" s="229"/>
      <c r="H31" s="37"/>
      <c r="BF31" s="78"/>
      <c r="BG31" s="88"/>
      <c r="BH31" s="85"/>
      <c r="BI31" s="14" t="s">
        <v>35</v>
      </c>
      <c r="BJ31" s="42">
        <f>COUNTIF(G36:G51,"Jr")</f>
        <v>0</v>
      </c>
    </row>
    <row r="32" spans="2:62" ht="17.25" customHeight="1">
      <c r="B32" s="36"/>
      <c r="C32" s="142"/>
      <c r="D32" s="135"/>
      <c r="E32" s="51"/>
      <c r="F32" s="13"/>
      <c r="G32" s="229"/>
      <c r="H32" s="37"/>
      <c r="BF32" s="78"/>
      <c r="BG32" s="88"/>
      <c r="BH32" s="93"/>
      <c r="BI32" s="94"/>
      <c r="BJ32" s="42">
        <f>COUNTIF(G36:G51,"非登録：J")</f>
        <v>0</v>
      </c>
    </row>
    <row r="33" spans="2:62" ht="17.25" customHeight="1" thickBot="1">
      <c r="B33" s="36"/>
      <c r="D33" s="7"/>
      <c r="E33" s="37"/>
      <c r="F33" s="37"/>
      <c r="G33" s="37"/>
      <c r="H33" s="37"/>
      <c r="BF33" s="78"/>
      <c r="BG33" s="89"/>
      <c r="BH33" s="90" t="s">
        <v>41</v>
      </c>
      <c r="BI33" s="72"/>
      <c r="BJ33" s="42">
        <f>($BJ$12*(BJ26-BJ31-BJ32))+($BJ$12*(BJ28+BJ30)+($BJ$14*BJ31)+(($BJ$14*(BJ32))*2))</f>
        <v>0</v>
      </c>
    </row>
    <row r="34" spans="2:62" ht="17.25" customHeight="1" thickBot="1">
      <c r="B34" s="36"/>
      <c r="C34" s="35" t="s">
        <v>28</v>
      </c>
      <c r="D34" s="226"/>
      <c r="E34" s="227"/>
      <c r="F34" s="69" t="s">
        <v>67</v>
      </c>
      <c r="J34" s="35" t="s">
        <v>28</v>
      </c>
      <c r="K34" s="226"/>
      <c r="L34" s="227"/>
      <c r="M34" s="69" t="s">
        <v>67</v>
      </c>
      <c r="N34" s="2"/>
      <c r="BF34" s="78"/>
      <c r="BG34" s="91" t="s">
        <v>43</v>
      </c>
      <c r="BH34" s="83" t="s">
        <v>37</v>
      </c>
      <c r="BI34" s="14" t="s">
        <v>40</v>
      </c>
      <c r="BJ34" s="42">
        <f>COUNTA(L36:L51)</f>
        <v>0</v>
      </c>
    </row>
    <row r="35" spans="2:62" ht="17.25" customHeight="1">
      <c r="B35" s="36"/>
      <c r="C35" s="143" t="s">
        <v>65</v>
      </c>
      <c r="D35" s="33" t="s">
        <v>17</v>
      </c>
      <c r="E35" s="33" t="s">
        <v>21</v>
      </c>
      <c r="F35" s="11" t="s">
        <v>20</v>
      </c>
      <c r="G35" s="11" t="s">
        <v>19</v>
      </c>
      <c r="H35" s="37"/>
      <c r="J35" s="143" t="s">
        <v>66</v>
      </c>
      <c r="K35" s="33" t="s">
        <v>17</v>
      </c>
      <c r="L35" s="33" t="s">
        <v>21</v>
      </c>
      <c r="M35" s="11" t="s">
        <v>20</v>
      </c>
      <c r="N35" s="11" t="s">
        <v>19</v>
      </c>
      <c r="BF35" s="78"/>
      <c r="BG35" s="88"/>
      <c r="BH35" s="84"/>
      <c r="BI35" s="14" t="s">
        <v>34</v>
      </c>
      <c r="BJ35" s="42">
        <f>COUNTIF(N36:N51,"一般")</f>
        <v>0</v>
      </c>
    </row>
    <row r="36" spans="2:62" ht="17.25" customHeight="1">
      <c r="B36" s="36"/>
      <c r="C36" s="141"/>
      <c r="D36" s="134">
        <v>1</v>
      </c>
      <c r="E36" s="13"/>
      <c r="F36" s="13"/>
      <c r="G36" s="225"/>
      <c r="H36" s="37"/>
      <c r="J36" s="141"/>
      <c r="K36" s="134">
        <v>1</v>
      </c>
      <c r="L36" s="13"/>
      <c r="M36" s="13"/>
      <c r="N36" s="225"/>
      <c r="BF36" s="78"/>
      <c r="BG36" s="88"/>
      <c r="BH36" s="84"/>
      <c r="BI36" s="14" t="s">
        <v>126</v>
      </c>
      <c r="BJ36" s="42">
        <f>COUNTIF(N36:N51,"非登録：一")</f>
        <v>0</v>
      </c>
    </row>
    <row r="37" spans="2:62" ht="17.25" customHeight="1">
      <c r="B37" s="36"/>
      <c r="C37" s="141"/>
      <c r="D37" s="135"/>
      <c r="E37" s="13"/>
      <c r="F37" s="13"/>
      <c r="G37" s="225"/>
      <c r="H37" s="37"/>
      <c r="J37" s="141"/>
      <c r="K37" s="135"/>
      <c r="L37" s="13"/>
      <c r="M37" s="13"/>
      <c r="N37" s="225"/>
      <c r="BF37" s="78"/>
      <c r="BG37" s="88"/>
      <c r="BH37" s="84"/>
      <c r="BI37" s="14" t="s">
        <v>38</v>
      </c>
      <c r="BJ37" s="42">
        <f>COUNTIF(N36:N51,"学生")</f>
        <v>0</v>
      </c>
    </row>
    <row r="38" spans="2:62" ht="17.25" customHeight="1">
      <c r="B38" s="36"/>
      <c r="C38" s="141"/>
      <c r="D38" s="134">
        <v>2</v>
      </c>
      <c r="E38" s="13"/>
      <c r="F38" s="13"/>
      <c r="G38" s="225"/>
      <c r="H38" s="37"/>
      <c r="J38" s="141"/>
      <c r="K38" s="134">
        <v>2</v>
      </c>
      <c r="L38" s="13"/>
      <c r="M38" s="13"/>
      <c r="N38" s="225"/>
      <c r="BF38" s="78"/>
      <c r="BG38" s="88"/>
      <c r="BH38" s="84"/>
      <c r="BI38" s="14" t="s">
        <v>127</v>
      </c>
      <c r="BJ38" s="42">
        <f>COUNTIF(N36:N51,"非登録：学")</f>
        <v>0</v>
      </c>
    </row>
    <row r="39" spans="2:62" ht="14.25">
      <c r="B39" s="36"/>
      <c r="C39" s="141"/>
      <c r="D39" s="135"/>
      <c r="E39" s="13"/>
      <c r="F39" s="13"/>
      <c r="G39" s="225"/>
      <c r="H39" s="37"/>
      <c r="J39" s="141"/>
      <c r="K39" s="135"/>
      <c r="L39" s="13"/>
      <c r="M39" s="13"/>
      <c r="N39" s="225"/>
      <c r="BF39" s="78"/>
      <c r="BG39" s="88"/>
      <c r="BH39" s="85"/>
      <c r="BI39" s="14" t="s">
        <v>35</v>
      </c>
      <c r="BJ39" s="42">
        <f>COUNTIF(N36:N51,"Jr")</f>
        <v>0</v>
      </c>
    </row>
    <row r="40" spans="2:62" ht="14.25">
      <c r="B40" s="36"/>
      <c r="C40" s="141"/>
      <c r="D40" s="134">
        <v>3</v>
      </c>
      <c r="E40" s="13"/>
      <c r="F40" s="13"/>
      <c r="G40" s="225"/>
      <c r="H40" s="37"/>
      <c r="J40" s="141"/>
      <c r="K40" s="134">
        <v>3</v>
      </c>
      <c r="L40" s="13"/>
      <c r="M40" s="13"/>
      <c r="N40" s="225"/>
      <c r="BF40" s="78"/>
      <c r="BG40" s="88"/>
      <c r="BH40" s="95"/>
      <c r="BI40" s="14" t="s">
        <v>128</v>
      </c>
      <c r="BJ40" s="97">
        <f>COUNTIF(N36:N51,"非登録：J")</f>
        <v>0</v>
      </c>
    </row>
    <row r="41" spans="2:62" ht="17.25" customHeight="1" thickBot="1">
      <c r="B41" s="36"/>
      <c r="C41" s="141"/>
      <c r="D41" s="135"/>
      <c r="E41" s="13"/>
      <c r="F41" s="13"/>
      <c r="G41" s="225"/>
      <c r="H41" s="37"/>
      <c r="J41" s="141"/>
      <c r="K41" s="135"/>
      <c r="L41" s="13"/>
      <c r="M41" s="13"/>
      <c r="N41" s="225"/>
      <c r="BF41" s="79"/>
      <c r="BG41" s="92"/>
      <c r="BH41" s="80" t="s">
        <v>41</v>
      </c>
      <c r="BI41" s="73"/>
      <c r="BJ41" s="43">
        <f>($BJ$12*(BJ34-BJ39-BJ40))+($BJ$12*(BJ36+BJ38)+($BJ$14*BJ39)+(($BJ$14*(BJ40))*2))</f>
        <v>0</v>
      </c>
    </row>
    <row r="42" spans="2:62" ht="17.25" customHeight="1" thickBot="1">
      <c r="B42" s="36"/>
      <c r="C42" s="141"/>
      <c r="D42" s="134">
        <v>4</v>
      </c>
      <c r="E42" s="13"/>
      <c r="F42" s="13"/>
      <c r="G42" s="225"/>
      <c r="H42" s="37"/>
      <c r="J42" s="141"/>
      <c r="K42" s="134">
        <v>4</v>
      </c>
      <c r="L42" s="13"/>
      <c r="M42" s="13"/>
      <c r="N42" s="225"/>
      <c r="BF42" s="74" t="s">
        <v>47</v>
      </c>
      <c r="BG42" s="75"/>
      <c r="BH42" s="75"/>
      <c r="BI42" s="76"/>
      <c r="BJ42" s="34">
        <f>BJ25+BJ33+BJ41</f>
        <v>0</v>
      </c>
    </row>
    <row r="43" spans="2:14" ht="17.25" customHeight="1" thickBot="1">
      <c r="B43" s="36"/>
      <c r="C43" s="141"/>
      <c r="D43" s="135"/>
      <c r="E43" s="13"/>
      <c r="F43" s="13"/>
      <c r="G43" s="225"/>
      <c r="H43" s="37"/>
      <c r="J43" s="141"/>
      <c r="K43" s="135"/>
      <c r="L43" s="13"/>
      <c r="M43" s="13"/>
      <c r="N43" s="225"/>
    </row>
    <row r="44" spans="2:62" ht="17.25" customHeight="1">
      <c r="B44" s="36"/>
      <c r="C44" s="141"/>
      <c r="D44" s="134">
        <v>5</v>
      </c>
      <c r="E44" s="13"/>
      <c r="F44" s="13"/>
      <c r="G44" s="225"/>
      <c r="H44" s="37"/>
      <c r="J44" s="141"/>
      <c r="K44" s="134">
        <v>5</v>
      </c>
      <c r="L44" s="13"/>
      <c r="M44" s="13"/>
      <c r="N44" s="225"/>
      <c r="BF44" s="77">
        <v>2</v>
      </c>
      <c r="BG44" s="86" t="s">
        <v>39</v>
      </c>
      <c r="BH44" s="87" t="s">
        <v>37</v>
      </c>
      <c r="BI44" s="40" t="s">
        <v>40</v>
      </c>
      <c r="BJ44" s="67">
        <f>COUNTA(E56:E71)</f>
        <v>0</v>
      </c>
    </row>
    <row r="45" spans="2:62" ht="17.25" customHeight="1">
      <c r="B45" s="36"/>
      <c r="C45" s="141"/>
      <c r="D45" s="135"/>
      <c r="E45" s="13"/>
      <c r="F45" s="13"/>
      <c r="G45" s="225"/>
      <c r="H45" s="37"/>
      <c r="J45" s="141"/>
      <c r="K45" s="135"/>
      <c r="L45" s="13"/>
      <c r="M45" s="13"/>
      <c r="N45" s="225"/>
      <c r="BF45" s="78"/>
      <c r="BG45" s="88"/>
      <c r="BH45" s="84"/>
      <c r="BI45" s="14" t="s">
        <v>34</v>
      </c>
      <c r="BJ45" s="42">
        <f>COUNTIF(G56:G71,"一般")</f>
        <v>0</v>
      </c>
    </row>
    <row r="46" spans="2:62" ht="17.25" customHeight="1">
      <c r="B46" s="36"/>
      <c r="C46" s="141"/>
      <c r="D46" s="134">
        <v>6</v>
      </c>
      <c r="E46" s="13"/>
      <c r="F46" s="13"/>
      <c r="G46" s="225"/>
      <c r="H46" s="37"/>
      <c r="J46" s="141"/>
      <c r="K46" s="134">
        <v>6</v>
      </c>
      <c r="L46" s="13"/>
      <c r="M46" s="13"/>
      <c r="N46" s="225"/>
      <c r="BF46" s="78"/>
      <c r="BG46" s="88"/>
      <c r="BH46" s="84"/>
      <c r="BI46" s="14" t="s">
        <v>126</v>
      </c>
      <c r="BJ46" s="42">
        <f>COUNTIF(G56:G71,"非登録：一")</f>
        <v>0</v>
      </c>
    </row>
    <row r="47" spans="2:62" ht="17.25" customHeight="1">
      <c r="B47" s="36"/>
      <c r="C47" s="141"/>
      <c r="D47" s="135"/>
      <c r="E47" s="13"/>
      <c r="F47" s="13"/>
      <c r="G47" s="225"/>
      <c r="H47" s="37"/>
      <c r="J47" s="141"/>
      <c r="K47" s="135"/>
      <c r="L47" s="13"/>
      <c r="M47" s="13"/>
      <c r="N47" s="225"/>
      <c r="BF47" s="78"/>
      <c r="BG47" s="88"/>
      <c r="BH47" s="84"/>
      <c r="BI47" s="14" t="s">
        <v>38</v>
      </c>
      <c r="BJ47" s="42">
        <f>COUNTIF(G56:G71,"学生")</f>
        <v>0</v>
      </c>
    </row>
    <row r="48" spans="2:62" ht="17.25" customHeight="1">
      <c r="B48" s="36"/>
      <c r="C48" s="141"/>
      <c r="D48" s="134">
        <v>7</v>
      </c>
      <c r="E48" s="13"/>
      <c r="F48" s="13"/>
      <c r="G48" s="225"/>
      <c r="H48" s="37"/>
      <c r="J48" s="141"/>
      <c r="K48" s="134">
        <v>7</v>
      </c>
      <c r="L48" s="13"/>
      <c r="M48" s="13"/>
      <c r="N48" s="225"/>
      <c r="BF48" s="78"/>
      <c r="BG48" s="88"/>
      <c r="BH48" s="84"/>
      <c r="BI48" s="14" t="s">
        <v>127</v>
      </c>
      <c r="BJ48" s="42">
        <f>COUNTIF(G56:G71,"非登録：学")</f>
        <v>0</v>
      </c>
    </row>
    <row r="49" spans="2:62" ht="17.25" customHeight="1">
      <c r="B49" s="36"/>
      <c r="C49" s="141"/>
      <c r="D49" s="135"/>
      <c r="E49" s="13"/>
      <c r="F49" s="13"/>
      <c r="G49" s="225"/>
      <c r="H49" s="37"/>
      <c r="J49" s="141"/>
      <c r="K49" s="135"/>
      <c r="L49" s="13"/>
      <c r="M49" s="13"/>
      <c r="N49" s="225"/>
      <c r="BF49" s="78"/>
      <c r="BG49" s="89"/>
      <c r="BH49" s="85"/>
      <c r="BI49" s="14" t="s">
        <v>35</v>
      </c>
      <c r="BJ49" s="42">
        <f>COUNTIF(G56:G71,"Jr")</f>
        <v>0</v>
      </c>
    </row>
    <row r="50" spans="2:62" ht="17.25" customHeight="1">
      <c r="B50" s="36"/>
      <c r="C50" s="141"/>
      <c r="D50" s="134">
        <v>8</v>
      </c>
      <c r="E50" s="13"/>
      <c r="F50" s="13"/>
      <c r="G50" s="225"/>
      <c r="H50" s="37"/>
      <c r="J50" s="141"/>
      <c r="K50" s="134">
        <v>8</v>
      </c>
      <c r="L50" s="13"/>
      <c r="M50" s="13"/>
      <c r="N50" s="225"/>
      <c r="BF50" s="78"/>
      <c r="BG50" s="88"/>
      <c r="BH50" s="84"/>
      <c r="BI50" s="14" t="s">
        <v>128</v>
      </c>
      <c r="BJ50" s="97">
        <f>COUNTIF(G56:G71,"非登録：J")</f>
        <v>0</v>
      </c>
    </row>
    <row r="51" spans="2:62" ht="15" thickBot="1">
      <c r="B51" s="36"/>
      <c r="C51" s="142"/>
      <c r="D51" s="135"/>
      <c r="E51" s="13"/>
      <c r="F51" s="13"/>
      <c r="G51" s="225"/>
      <c r="H51" s="37"/>
      <c r="J51" s="142"/>
      <c r="K51" s="135"/>
      <c r="L51" s="13"/>
      <c r="M51" s="13"/>
      <c r="N51" s="225"/>
      <c r="BF51" s="78"/>
      <c r="BG51" s="48"/>
      <c r="BH51" s="49" t="s">
        <v>41</v>
      </c>
      <c r="BI51" s="49"/>
      <c r="BJ51" s="43">
        <f>($BJ$12*(BJ44-BJ49-BJ50))+($BJ$12*(BJ46+BJ48)+($BJ$14*BJ49)+(($BJ$14*(BJ50))*2))</f>
        <v>0</v>
      </c>
    </row>
    <row r="52" spans="2:62" ht="14.25" customHeight="1" thickBot="1">
      <c r="B52" s="36"/>
      <c r="D52" s="7"/>
      <c r="E52" s="37"/>
      <c r="F52" s="37"/>
      <c r="G52" s="37"/>
      <c r="H52" s="37"/>
      <c r="BF52" s="78"/>
      <c r="BG52" s="86" t="s">
        <v>42</v>
      </c>
      <c r="BH52" s="87" t="s">
        <v>37</v>
      </c>
      <c r="BI52" s="40" t="s">
        <v>40</v>
      </c>
      <c r="BJ52" s="41">
        <f>COUNTA(E75:E90)</f>
        <v>0</v>
      </c>
    </row>
    <row r="53" spans="2:62" ht="12.75" customHeight="1" thickBot="1">
      <c r="B53" s="65"/>
      <c r="C53" s="66"/>
      <c r="D53" s="66"/>
      <c r="E53" s="66"/>
      <c r="F53" s="66"/>
      <c r="G53" s="66"/>
      <c r="H53" s="53"/>
      <c r="I53" s="52"/>
      <c r="J53" s="63"/>
      <c r="K53" s="63"/>
      <c r="L53" s="63"/>
      <c r="M53" s="63"/>
      <c r="N53" s="63"/>
      <c r="O53" s="60"/>
      <c r="BF53" s="78"/>
      <c r="BG53" s="88"/>
      <c r="BH53" s="84"/>
      <c r="BI53" s="14" t="s">
        <v>34</v>
      </c>
      <c r="BJ53" s="42">
        <f>COUNTIF(G75:G90,"一般")</f>
        <v>0</v>
      </c>
    </row>
    <row r="54" spans="2:62" ht="14.25" customHeight="1" thickBot="1">
      <c r="B54" s="56"/>
      <c r="C54" s="35" t="s">
        <v>28</v>
      </c>
      <c r="D54" s="226"/>
      <c r="E54" s="227"/>
      <c r="F54" s="69" t="s">
        <v>67</v>
      </c>
      <c r="G54" s="8"/>
      <c r="H54" s="55"/>
      <c r="I54" s="54"/>
      <c r="J54" s="35" t="s">
        <v>28</v>
      </c>
      <c r="K54" s="226"/>
      <c r="L54" s="227"/>
      <c r="M54" s="69" t="s">
        <v>67</v>
      </c>
      <c r="N54" s="8"/>
      <c r="O54" s="61"/>
      <c r="BF54" s="78"/>
      <c r="BG54" s="88"/>
      <c r="BH54" s="84"/>
      <c r="BI54" s="14" t="s">
        <v>126</v>
      </c>
      <c r="BJ54" s="42">
        <f>COUNTIF(G75:G90,"非登録：一")</f>
        <v>0</v>
      </c>
    </row>
    <row r="55" spans="2:62" ht="14.25" customHeight="1">
      <c r="B55" s="56"/>
      <c r="C55" s="136" t="s">
        <v>55</v>
      </c>
      <c r="D55" s="33" t="s">
        <v>17</v>
      </c>
      <c r="E55" s="33" t="s">
        <v>21</v>
      </c>
      <c r="F55" s="11" t="s">
        <v>20</v>
      </c>
      <c r="G55" s="11" t="s">
        <v>19</v>
      </c>
      <c r="H55" s="55"/>
      <c r="I55" s="54"/>
      <c r="J55" s="138" t="s">
        <v>58</v>
      </c>
      <c r="K55" s="33" t="s">
        <v>17</v>
      </c>
      <c r="L55" s="33" t="s">
        <v>21</v>
      </c>
      <c r="M55" s="11" t="s">
        <v>20</v>
      </c>
      <c r="N55" s="11" t="s">
        <v>19</v>
      </c>
      <c r="O55" s="61"/>
      <c r="BF55" s="78"/>
      <c r="BG55" s="88"/>
      <c r="BH55" s="84"/>
      <c r="BI55" s="14" t="s">
        <v>38</v>
      </c>
      <c r="BJ55" s="42">
        <f>COUNTIF(G75:G90,"学生")</f>
        <v>0</v>
      </c>
    </row>
    <row r="56" spans="2:62" ht="14.25" customHeight="1">
      <c r="B56" s="56"/>
      <c r="C56" s="137"/>
      <c r="D56" s="134">
        <v>1</v>
      </c>
      <c r="E56" s="51"/>
      <c r="F56" s="13"/>
      <c r="G56" s="225"/>
      <c r="H56" s="55"/>
      <c r="I56" s="54"/>
      <c r="J56" s="139"/>
      <c r="K56" s="134">
        <v>1</v>
      </c>
      <c r="L56" s="13"/>
      <c r="M56" s="13"/>
      <c r="N56" s="225"/>
      <c r="O56" s="61"/>
      <c r="BF56" s="78"/>
      <c r="BG56" s="88"/>
      <c r="BH56" s="84"/>
      <c r="BI56" s="14" t="s">
        <v>127</v>
      </c>
      <c r="BJ56" s="42">
        <f>COUNTIF(G75:G90,"非登録：学")</f>
        <v>0</v>
      </c>
    </row>
    <row r="57" spans="2:62" ht="14.25" customHeight="1">
      <c r="B57" s="56"/>
      <c r="C57" s="137"/>
      <c r="D57" s="135"/>
      <c r="E57" s="51"/>
      <c r="F57" s="13"/>
      <c r="G57" s="225"/>
      <c r="H57" s="55"/>
      <c r="I57" s="54"/>
      <c r="J57" s="139"/>
      <c r="K57" s="135"/>
      <c r="L57" s="13"/>
      <c r="M57" s="13"/>
      <c r="N57" s="225"/>
      <c r="O57" s="61"/>
      <c r="BF57" s="78"/>
      <c r="BG57" s="89"/>
      <c r="BH57" s="85"/>
      <c r="BI57" s="14" t="s">
        <v>35</v>
      </c>
      <c r="BJ57" s="42">
        <f>COUNTIF(G75:G90,"Jr")</f>
        <v>0</v>
      </c>
    </row>
    <row r="58" spans="2:62" ht="14.25" customHeight="1">
      <c r="B58" s="56"/>
      <c r="C58" s="137"/>
      <c r="D58" s="134">
        <v>2</v>
      </c>
      <c r="E58" s="51"/>
      <c r="F58" s="13"/>
      <c r="G58" s="225"/>
      <c r="H58" s="55"/>
      <c r="I58" s="54"/>
      <c r="J58" s="139"/>
      <c r="K58" s="134">
        <v>2</v>
      </c>
      <c r="L58" s="13"/>
      <c r="M58" s="13"/>
      <c r="N58" s="225"/>
      <c r="O58" s="61"/>
      <c r="BF58" s="78"/>
      <c r="BG58" s="88"/>
      <c r="BH58" s="84"/>
      <c r="BI58" s="14" t="s">
        <v>128</v>
      </c>
      <c r="BJ58" s="97">
        <f>COUNTIF(G75:G90,"非登録：J")</f>
        <v>0</v>
      </c>
    </row>
    <row r="59" spans="2:62" ht="14.25" customHeight="1" thickBot="1">
      <c r="B59" s="56"/>
      <c r="C59" s="137"/>
      <c r="D59" s="135"/>
      <c r="E59" s="51"/>
      <c r="F59" s="13"/>
      <c r="G59" s="225"/>
      <c r="H59" s="55"/>
      <c r="I59" s="54"/>
      <c r="J59" s="139"/>
      <c r="K59" s="135"/>
      <c r="L59" s="13"/>
      <c r="M59" s="13"/>
      <c r="N59" s="225"/>
      <c r="O59" s="61"/>
      <c r="BF59" s="78"/>
      <c r="BG59" s="48"/>
      <c r="BH59" s="49" t="s">
        <v>41</v>
      </c>
      <c r="BI59" s="49"/>
      <c r="BJ59" s="43">
        <f>($BJ$12*(BJ52-BJ57-BJ58))+($BJ$12*(BJ54+BJ56)+($BJ$14*BJ57)+(($BJ$14*(BJ58))*2))</f>
        <v>0</v>
      </c>
    </row>
    <row r="60" spans="2:62" ht="14.25" customHeight="1">
      <c r="B60" s="56"/>
      <c r="C60" s="137"/>
      <c r="D60" s="134">
        <v>3</v>
      </c>
      <c r="E60" s="51"/>
      <c r="F60" s="13"/>
      <c r="G60" s="225"/>
      <c r="H60" s="55"/>
      <c r="I60" s="54"/>
      <c r="J60" s="139"/>
      <c r="K60" s="134">
        <v>3</v>
      </c>
      <c r="L60" s="13"/>
      <c r="M60" s="13"/>
      <c r="N60" s="225"/>
      <c r="O60" s="61"/>
      <c r="BF60" s="78"/>
      <c r="BG60" s="86" t="s">
        <v>43</v>
      </c>
      <c r="BH60" s="87" t="s">
        <v>37</v>
      </c>
      <c r="BI60" s="40" t="s">
        <v>40</v>
      </c>
      <c r="BJ60" s="41">
        <f>COUNTA(E94:E109)</f>
        <v>0</v>
      </c>
    </row>
    <row r="61" spans="2:62" ht="14.25" customHeight="1">
      <c r="B61" s="56"/>
      <c r="C61" s="137"/>
      <c r="D61" s="135"/>
      <c r="E61" s="51"/>
      <c r="F61" s="13"/>
      <c r="G61" s="225"/>
      <c r="H61" s="55"/>
      <c r="I61" s="54"/>
      <c r="J61" s="139"/>
      <c r="K61" s="135"/>
      <c r="L61" s="13"/>
      <c r="M61" s="13"/>
      <c r="N61" s="225"/>
      <c r="O61" s="61"/>
      <c r="BF61" s="78"/>
      <c r="BG61" s="88"/>
      <c r="BH61" s="84"/>
      <c r="BI61" s="14" t="s">
        <v>34</v>
      </c>
      <c r="BJ61" s="42">
        <f>COUNTIF(G94:G109,"一般")</f>
        <v>0</v>
      </c>
    </row>
    <row r="62" spans="2:62" ht="14.25" customHeight="1">
      <c r="B62" s="56"/>
      <c r="C62" s="137"/>
      <c r="D62" s="134">
        <v>4</v>
      </c>
      <c r="E62" s="51"/>
      <c r="F62" s="13"/>
      <c r="G62" s="225"/>
      <c r="H62" s="55"/>
      <c r="I62" s="54"/>
      <c r="J62" s="139"/>
      <c r="K62" s="134">
        <v>4</v>
      </c>
      <c r="L62" s="13"/>
      <c r="M62" s="13"/>
      <c r="N62" s="225"/>
      <c r="O62" s="61"/>
      <c r="BF62" s="78"/>
      <c r="BG62" s="88"/>
      <c r="BH62" s="84"/>
      <c r="BI62" s="14" t="s">
        <v>126</v>
      </c>
      <c r="BJ62" s="42">
        <f>COUNTIF(G94:G109,"非登録：一")</f>
        <v>0</v>
      </c>
    </row>
    <row r="63" spans="2:62" ht="14.25" customHeight="1">
      <c r="B63" s="56"/>
      <c r="C63" s="137"/>
      <c r="D63" s="135"/>
      <c r="E63" s="51"/>
      <c r="F63" s="13"/>
      <c r="G63" s="225"/>
      <c r="H63" s="55"/>
      <c r="I63" s="54"/>
      <c r="J63" s="139"/>
      <c r="K63" s="135"/>
      <c r="L63" s="13"/>
      <c r="M63" s="13"/>
      <c r="N63" s="225"/>
      <c r="O63" s="61"/>
      <c r="BF63" s="78"/>
      <c r="BG63" s="88"/>
      <c r="BH63" s="84"/>
      <c r="BI63" s="14" t="s">
        <v>38</v>
      </c>
      <c r="BJ63" s="42">
        <f>COUNTIF(G94:G109,"学生")</f>
        <v>0</v>
      </c>
    </row>
    <row r="64" spans="2:62" ht="14.25" customHeight="1">
      <c r="B64" s="56"/>
      <c r="C64" s="137"/>
      <c r="D64" s="134">
        <v>5</v>
      </c>
      <c r="E64" s="51"/>
      <c r="F64" s="13"/>
      <c r="G64" s="225"/>
      <c r="H64" s="55"/>
      <c r="I64" s="54"/>
      <c r="J64" s="139"/>
      <c r="K64" s="134">
        <v>5</v>
      </c>
      <c r="L64" s="13"/>
      <c r="M64" s="13"/>
      <c r="N64" s="225"/>
      <c r="O64" s="61"/>
      <c r="BF64" s="78"/>
      <c r="BG64" s="88"/>
      <c r="BH64" s="84"/>
      <c r="BI64" s="14" t="s">
        <v>127</v>
      </c>
      <c r="BJ64" s="42">
        <f>COUNTIF(G94:G109,"非登録：学")</f>
        <v>0</v>
      </c>
    </row>
    <row r="65" spans="2:62" ht="14.25" customHeight="1">
      <c r="B65" s="56"/>
      <c r="C65" s="137"/>
      <c r="D65" s="135"/>
      <c r="E65" s="51"/>
      <c r="F65" s="13"/>
      <c r="G65" s="225"/>
      <c r="H65" s="55"/>
      <c r="I65" s="54"/>
      <c r="J65" s="139"/>
      <c r="K65" s="135"/>
      <c r="L65" s="13"/>
      <c r="M65" s="13"/>
      <c r="N65" s="225"/>
      <c r="O65" s="61"/>
      <c r="BF65" s="78"/>
      <c r="BG65" s="88"/>
      <c r="BH65" s="85"/>
      <c r="BI65" s="14" t="s">
        <v>35</v>
      </c>
      <c r="BJ65" s="42">
        <f>COUNTIF(G94:G109,"Jr")</f>
        <v>0</v>
      </c>
    </row>
    <row r="66" spans="2:62" ht="14.25" customHeight="1">
      <c r="B66" s="56"/>
      <c r="C66" s="137"/>
      <c r="D66" s="134">
        <v>6</v>
      </c>
      <c r="E66" s="51"/>
      <c r="F66" s="13"/>
      <c r="G66" s="225"/>
      <c r="H66" s="55"/>
      <c r="I66" s="54"/>
      <c r="J66" s="139"/>
      <c r="K66" s="134">
        <v>6</v>
      </c>
      <c r="L66" s="13"/>
      <c r="M66" s="13"/>
      <c r="N66" s="225"/>
      <c r="O66" s="61"/>
      <c r="BF66" s="78"/>
      <c r="BG66" s="88"/>
      <c r="BH66" s="95"/>
      <c r="BI66" s="14" t="s">
        <v>128</v>
      </c>
      <c r="BJ66" s="97">
        <f>COUNTIF(G94:G109,"非登録：J")</f>
        <v>0</v>
      </c>
    </row>
    <row r="67" spans="2:62" ht="14.25" customHeight="1" thickBot="1">
      <c r="B67" s="56"/>
      <c r="C67" s="137"/>
      <c r="D67" s="135"/>
      <c r="E67" s="51"/>
      <c r="F67" s="13"/>
      <c r="G67" s="225"/>
      <c r="H67" s="55"/>
      <c r="I67" s="54"/>
      <c r="J67" s="139"/>
      <c r="K67" s="135"/>
      <c r="L67" s="13"/>
      <c r="M67" s="13"/>
      <c r="N67" s="225"/>
      <c r="O67" s="61"/>
      <c r="BF67" s="78"/>
      <c r="BG67" s="92"/>
      <c r="BH67" s="80" t="s">
        <v>41</v>
      </c>
      <c r="BI67" s="73"/>
      <c r="BJ67" s="43">
        <f>($BJ$12*(BJ60-BJ65-BJ66))+($BJ$12*(BJ62+BJ64)+($BJ$14*BJ65)+(($BJ$14*(BJ66))*2))</f>
        <v>0</v>
      </c>
    </row>
    <row r="68" spans="2:62" ht="14.25" customHeight="1" thickBot="1">
      <c r="B68" s="56"/>
      <c r="C68" s="137"/>
      <c r="D68" s="134">
        <v>7</v>
      </c>
      <c r="E68" s="51"/>
      <c r="F68" s="13"/>
      <c r="G68" s="225"/>
      <c r="H68" s="55"/>
      <c r="I68" s="54"/>
      <c r="J68" s="139"/>
      <c r="K68" s="134">
        <v>7</v>
      </c>
      <c r="L68" s="13"/>
      <c r="M68" s="13"/>
      <c r="N68" s="225"/>
      <c r="O68" s="61"/>
      <c r="BF68" s="74" t="s">
        <v>47</v>
      </c>
      <c r="BG68" s="75"/>
      <c r="BH68" s="75"/>
      <c r="BI68" s="76"/>
      <c r="BJ68" s="34">
        <f>BJ51+BJ59+BJ67</f>
        <v>0</v>
      </c>
    </row>
    <row r="69" spans="2:15" ht="14.25" customHeight="1" thickBot="1">
      <c r="B69" s="56"/>
      <c r="C69" s="137"/>
      <c r="D69" s="135"/>
      <c r="E69" s="51"/>
      <c r="F69" s="13"/>
      <c r="G69" s="225"/>
      <c r="H69" s="55"/>
      <c r="I69" s="54"/>
      <c r="J69" s="139"/>
      <c r="K69" s="135"/>
      <c r="L69" s="13"/>
      <c r="M69" s="13"/>
      <c r="N69" s="225"/>
      <c r="O69" s="61"/>
    </row>
    <row r="70" spans="2:62" ht="14.25" customHeight="1">
      <c r="B70" s="56"/>
      <c r="C70" s="137"/>
      <c r="D70" s="134">
        <v>8</v>
      </c>
      <c r="E70" s="51"/>
      <c r="F70" s="13"/>
      <c r="G70" s="225"/>
      <c r="H70" s="55"/>
      <c r="I70" s="54"/>
      <c r="J70" s="139"/>
      <c r="K70" s="134">
        <v>8</v>
      </c>
      <c r="L70" s="13"/>
      <c r="M70" s="13"/>
      <c r="N70" s="225"/>
      <c r="O70" s="61"/>
      <c r="BF70" s="77">
        <v>3</v>
      </c>
      <c r="BG70" s="86" t="s">
        <v>39</v>
      </c>
      <c r="BH70" s="46" t="s">
        <v>37</v>
      </c>
      <c r="BI70" s="40" t="s">
        <v>40</v>
      </c>
      <c r="BJ70" s="41">
        <f>COUNTA(L56:L71)</f>
        <v>0</v>
      </c>
    </row>
    <row r="71" spans="2:62" ht="14.25" customHeight="1">
      <c r="B71" s="56"/>
      <c r="C71" s="137"/>
      <c r="D71" s="135"/>
      <c r="E71" s="51"/>
      <c r="F71" s="13"/>
      <c r="G71" s="225"/>
      <c r="H71" s="55"/>
      <c r="I71" s="54"/>
      <c r="J71" s="139"/>
      <c r="K71" s="135"/>
      <c r="L71" s="13"/>
      <c r="M71" s="13"/>
      <c r="N71" s="225"/>
      <c r="O71" s="61"/>
      <c r="BF71" s="78"/>
      <c r="BG71" s="88"/>
      <c r="BH71" s="11"/>
      <c r="BI71" s="14" t="s">
        <v>34</v>
      </c>
      <c r="BJ71" s="42">
        <f>COUNTIF(N56:N71,"一般")</f>
        <v>0</v>
      </c>
    </row>
    <row r="72" spans="2:64" ht="8.25" customHeight="1" thickBot="1">
      <c r="B72" s="56"/>
      <c r="C72" s="7"/>
      <c r="D72" s="7"/>
      <c r="E72" s="37"/>
      <c r="F72" s="37"/>
      <c r="G72" s="37"/>
      <c r="H72" s="55"/>
      <c r="I72" s="54"/>
      <c r="J72" s="7"/>
      <c r="K72" s="7"/>
      <c r="L72" s="37"/>
      <c r="M72" s="37"/>
      <c r="N72" s="37"/>
      <c r="O72" s="61"/>
      <c r="BF72" s="78"/>
      <c r="BG72" s="88"/>
      <c r="BH72" s="11"/>
      <c r="BI72" s="14" t="s">
        <v>126</v>
      </c>
      <c r="BJ72" s="42">
        <f>COUNTIF(N56:N71,"非登録：一")</f>
        <v>0</v>
      </c>
      <c r="BK72" s="7"/>
      <c r="BL72" s="7"/>
    </row>
    <row r="73" spans="2:64" ht="14.25" customHeight="1" thickBot="1">
      <c r="B73" s="56"/>
      <c r="C73" s="35" t="s">
        <v>28</v>
      </c>
      <c r="D73" s="226"/>
      <c r="E73" s="227"/>
      <c r="F73" s="69" t="s">
        <v>67</v>
      </c>
      <c r="G73" s="8"/>
      <c r="H73" s="55"/>
      <c r="I73" s="54"/>
      <c r="J73" s="35" t="s">
        <v>28</v>
      </c>
      <c r="K73" s="226"/>
      <c r="L73" s="227"/>
      <c r="M73" s="69" t="s">
        <v>67</v>
      </c>
      <c r="N73" s="8"/>
      <c r="O73" s="61"/>
      <c r="BF73" s="78"/>
      <c r="BG73" s="88"/>
      <c r="BH73" s="11"/>
      <c r="BI73" s="14" t="s">
        <v>38</v>
      </c>
      <c r="BJ73" s="42">
        <f>COUNTIF(N56:N71,"学生")</f>
        <v>0</v>
      </c>
      <c r="BK73" s="7"/>
      <c r="BL73" s="7"/>
    </row>
    <row r="74" spans="2:64" ht="14.25" customHeight="1">
      <c r="B74" s="56"/>
      <c r="C74" s="136" t="s">
        <v>56</v>
      </c>
      <c r="D74" s="33" t="s">
        <v>17</v>
      </c>
      <c r="E74" s="33" t="s">
        <v>21</v>
      </c>
      <c r="F74" s="11" t="s">
        <v>20</v>
      </c>
      <c r="G74" s="11" t="s">
        <v>19</v>
      </c>
      <c r="H74" s="55"/>
      <c r="I74" s="54"/>
      <c r="J74" s="138" t="s">
        <v>59</v>
      </c>
      <c r="K74" s="33" t="s">
        <v>17</v>
      </c>
      <c r="L74" s="33" t="s">
        <v>21</v>
      </c>
      <c r="M74" s="11" t="s">
        <v>20</v>
      </c>
      <c r="N74" s="11" t="s">
        <v>19</v>
      </c>
      <c r="O74" s="61"/>
      <c r="BF74" s="78"/>
      <c r="BG74" s="88"/>
      <c r="BH74" s="11"/>
      <c r="BI74" s="14" t="s">
        <v>127</v>
      </c>
      <c r="BJ74" s="42">
        <f>COUNTIF(N56:N71,"非登録：学")</f>
        <v>0</v>
      </c>
      <c r="BK74" s="7"/>
      <c r="BL74" s="7"/>
    </row>
    <row r="75" spans="2:64" ht="14.25" customHeight="1">
      <c r="B75" s="56"/>
      <c r="C75" s="137"/>
      <c r="D75" s="134">
        <v>1</v>
      </c>
      <c r="E75" s="13"/>
      <c r="F75" s="13"/>
      <c r="G75" s="225"/>
      <c r="H75" s="55"/>
      <c r="I75" s="54"/>
      <c r="J75" s="139"/>
      <c r="K75" s="134">
        <v>1</v>
      </c>
      <c r="L75" s="13"/>
      <c r="M75" s="13"/>
      <c r="N75" s="225"/>
      <c r="O75" s="61"/>
      <c r="BF75" s="78"/>
      <c r="BG75" s="88"/>
      <c r="BH75" s="11"/>
      <c r="BI75" s="14" t="s">
        <v>35</v>
      </c>
      <c r="BJ75" s="42">
        <f>COUNTIF(N56:N71,"Jr")</f>
        <v>0</v>
      </c>
      <c r="BK75" s="7"/>
      <c r="BL75" s="7"/>
    </row>
    <row r="76" spans="2:64" ht="14.25" customHeight="1">
      <c r="B76" s="56"/>
      <c r="C76" s="137"/>
      <c r="D76" s="135"/>
      <c r="E76" s="13"/>
      <c r="F76" s="13"/>
      <c r="G76" s="225"/>
      <c r="H76" s="55"/>
      <c r="I76" s="54"/>
      <c r="J76" s="139"/>
      <c r="K76" s="135"/>
      <c r="L76" s="13"/>
      <c r="M76" s="13"/>
      <c r="N76" s="225"/>
      <c r="O76" s="61"/>
      <c r="BF76" s="78"/>
      <c r="BG76" s="88"/>
      <c r="BH76" s="99"/>
      <c r="BI76" s="14" t="s">
        <v>128</v>
      </c>
      <c r="BJ76" s="97">
        <f>COUNTIF(N56:N71,"非登録：J")</f>
        <v>0</v>
      </c>
      <c r="BK76" s="7"/>
      <c r="BL76" s="7"/>
    </row>
    <row r="77" spans="2:64" ht="14.25" customHeight="1" thickBot="1">
      <c r="B77" s="56"/>
      <c r="C77" s="137"/>
      <c r="D77" s="134">
        <v>2</v>
      </c>
      <c r="E77" s="13"/>
      <c r="F77" s="13"/>
      <c r="G77" s="225"/>
      <c r="H77" s="55"/>
      <c r="I77" s="54"/>
      <c r="J77" s="139"/>
      <c r="K77" s="134">
        <v>2</v>
      </c>
      <c r="L77" s="13"/>
      <c r="M77" s="13"/>
      <c r="N77" s="225"/>
      <c r="O77" s="61"/>
      <c r="BF77" s="78"/>
      <c r="BG77" s="92"/>
      <c r="BH77" s="80" t="s">
        <v>41</v>
      </c>
      <c r="BI77" s="73"/>
      <c r="BJ77" s="43">
        <f>($BJ$12*(BJ70-BJ75-BJ76))+($BJ$12*(BJ72+BJ74)+($BJ$14*BJ75)+(($BJ$14*(BJ76))*2))</f>
        <v>0</v>
      </c>
      <c r="BK77" s="7"/>
      <c r="BL77" s="7"/>
    </row>
    <row r="78" spans="2:64" ht="14.25" customHeight="1">
      <c r="B78" s="56"/>
      <c r="C78" s="137"/>
      <c r="D78" s="135"/>
      <c r="E78" s="13"/>
      <c r="F78" s="13"/>
      <c r="G78" s="225"/>
      <c r="H78" s="55"/>
      <c r="I78" s="54"/>
      <c r="J78" s="139"/>
      <c r="K78" s="135"/>
      <c r="L78" s="13"/>
      <c r="M78" s="13"/>
      <c r="N78" s="225"/>
      <c r="O78" s="61"/>
      <c r="BF78" s="78"/>
      <c r="BG78" s="86" t="s">
        <v>42</v>
      </c>
      <c r="BH78" s="46" t="s">
        <v>37</v>
      </c>
      <c r="BI78" s="40" t="s">
        <v>40</v>
      </c>
      <c r="BJ78" s="41">
        <f>COUNTA(L75:L90)</f>
        <v>0</v>
      </c>
      <c r="BK78" s="7"/>
      <c r="BL78" s="7"/>
    </row>
    <row r="79" spans="2:64" ht="14.25" customHeight="1">
      <c r="B79" s="56"/>
      <c r="C79" s="137"/>
      <c r="D79" s="134">
        <v>3</v>
      </c>
      <c r="E79" s="13"/>
      <c r="F79" s="13"/>
      <c r="G79" s="225"/>
      <c r="H79" s="55"/>
      <c r="I79" s="54"/>
      <c r="J79" s="139"/>
      <c r="K79" s="134">
        <v>3</v>
      </c>
      <c r="L79" s="13"/>
      <c r="M79" s="13"/>
      <c r="N79" s="225"/>
      <c r="O79" s="61"/>
      <c r="BF79" s="78"/>
      <c r="BG79" s="88"/>
      <c r="BH79" s="11"/>
      <c r="BI79" s="14" t="s">
        <v>34</v>
      </c>
      <c r="BJ79" s="42">
        <f>COUNTIF(N75:N90,"一般")</f>
        <v>0</v>
      </c>
      <c r="BK79" s="7"/>
      <c r="BL79" s="7"/>
    </row>
    <row r="80" spans="2:64" ht="14.25" customHeight="1">
      <c r="B80" s="56"/>
      <c r="C80" s="137"/>
      <c r="D80" s="135"/>
      <c r="E80" s="13"/>
      <c r="F80" s="13"/>
      <c r="G80" s="225"/>
      <c r="H80" s="55"/>
      <c r="I80" s="54"/>
      <c r="J80" s="139"/>
      <c r="K80" s="135"/>
      <c r="L80" s="13"/>
      <c r="M80" s="13"/>
      <c r="N80" s="225"/>
      <c r="O80" s="61"/>
      <c r="BF80" s="78"/>
      <c r="BG80" s="88"/>
      <c r="BH80" s="11"/>
      <c r="BI80" s="14" t="s">
        <v>126</v>
      </c>
      <c r="BJ80" s="42">
        <f>COUNTIF(N75:N90,"非登録：一")</f>
        <v>0</v>
      </c>
      <c r="BK80" s="7"/>
      <c r="BL80" s="7"/>
    </row>
    <row r="81" spans="2:64" ht="14.25" customHeight="1">
      <c r="B81" s="56"/>
      <c r="C81" s="137"/>
      <c r="D81" s="134">
        <v>4</v>
      </c>
      <c r="E81" s="13"/>
      <c r="F81" s="13"/>
      <c r="G81" s="225"/>
      <c r="H81" s="55"/>
      <c r="I81" s="54"/>
      <c r="J81" s="139"/>
      <c r="K81" s="134">
        <v>4</v>
      </c>
      <c r="L81" s="13"/>
      <c r="M81" s="13"/>
      <c r="N81" s="225"/>
      <c r="O81" s="61"/>
      <c r="BF81" s="78"/>
      <c r="BG81" s="88"/>
      <c r="BH81" s="11"/>
      <c r="BI81" s="14" t="s">
        <v>38</v>
      </c>
      <c r="BJ81" s="42">
        <f>COUNTIF(N75:N90,"学生")</f>
        <v>0</v>
      </c>
      <c r="BK81" s="7"/>
      <c r="BL81" s="7"/>
    </row>
    <row r="82" spans="2:64" ht="14.25" customHeight="1">
      <c r="B82" s="56"/>
      <c r="C82" s="137"/>
      <c r="D82" s="135"/>
      <c r="E82" s="13"/>
      <c r="F82" s="13"/>
      <c r="G82" s="225"/>
      <c r="H82" s="55"/>
      <c r="I82" s="54"/>
      <c r="J82" s="139"/>
      <c r="K82" s="135"/>
      <c r="L82" s="13"/>
      <c r="M82" s="13"/>
      <c r="N82" s="225"/>
      <c r="O82" s="61"/>
      <c r="BF82" s="78"/>
      <c r="BG82" s="88"/>
      <c r="BH82" s="11"/>
      <c r="BI82" s="14" t="s">
        <v>127</v>
      </c>
      <c r="BJ82" s="42">
        <f>COUNTIF(N75:N90,"非登録：学")</f>
        <v>0</v>
      </c>
      <c r="BK82" s="7"/>
      <c r="BL82" s="7"/>
    </row>
    <row r="83" spans="2:64" ht="14.25" customHeight="1">
      <c r="B83" s="56"/>
      <c r="C83" s="137"/>
      <c r="D83" s="134">
        <v>5</v>
      </c>
      <c r="E83" s="13"/>
      <c r="F83" s="13"/>
      <c r="G83" s="225"/>
      <c r="H83" s="55"/>
      <c r="I83" s="54"/>
      <c r="J83" s="139"/>
      <c r="K83" s="134">
        <v>5</v>
      </c>
      <c r="L83" s="13"/>
      <c r="M83" s="13"/>
      <c r="N83" s="225"/>
      <c r="O83" s="61"/>
      <c r="BF83" s="78"/>
      <c r="BG83" s="88"/>
      <c r="BH83" s="11"/>
      <c r="BI83" s="14" t="s">
        <v>35</v>
      </c>
      <c r="BJ83" s="42">
        <f>COUNTIF(N75:N90,"Jr")</f>
        <v>0</v>
      </c>
      <c r="BK83" s="7"/>
      <c r="BL83" s="7"/>
    </row>
    <row r="84" spans="2:64" ht="14.25" customHeight="1">
      <c r="B84" s="56"/>
      <c r="C84" s="137"/>
      <c r="D84" s="135"/>
      <c r="E84" s="13"/>
      <c r="F84" s="13"/>
      <c r="G84" s="225"/>
      <c r="H84" s="55"/>
      <c r="I84" s="54"/>
      <c r="J84" s="139"/>
      <c r="K84" s="135"/>
      <c r="L84" s="13"/>
      <c r="M84" s="13"/>
      <c r="N84" s="225"/>
      <c r="O84" s="61"/>
      <c r="BF84" s="78"/>
      <c r="BG84" s="88"/>
      <c r="BH84" s="99"/>
      <c r="BI84" s="14" t="s">
        <v>128</v>
      </c>
      <c r="BJ84" s="97">
        <f>COUNTIF(N75:N90,"非登録：J")</f>
        <v>0</v>
      </c>
      <c r="BK84" s="7"/>
      <c r="BL84" s="7"/>
    </row>
    <row r="85" spans="2:64" ht="14.25" customHeight="1" thickBot="1">
      <c r="B85" s="56"/>
      <c r="C85" s="137"/>
      <c r="D85" s="134">
        <v>6</v>
      </c>
      <c r="E85" s="13"/>
      <c r="F85" s="13"/>
      <c r="G85" s="225"/>
      <c r="H85" s="55"/>
      <c r="I85" s="54"/>
      <c r="J85" s="139"/>
      <c r="K85" s="134">
        <v>6</v>
      </c>
      <c r="L85" s="13"/>
      <c r="M85" s="13"/>
      <c r="N85" s="225"/>
      <c r="O85" s="61"/>
      <c r="BF85" s="78"/>
      <c r="BG85" s="92"/>
      <c r="BH85" s="80" t="s">
        <v>41</v>
      </c>
      <c r="BI85" s="73"/>
      <c r="BJ85" s="43">
        <f>($BJ$12*(BJ78-BJ83-BJ84))+($BJ$12*(BJ80+BJ82)+($BJ$14*BJ83)+(($BJ$14*(BJ84))*2))</f>
        <v>0</v>
      </c>
      <c r="BK85" s="7"/>
      <c r="BL85" s="7"/>
    </row>
    <row r="86" spans="2:64" ht="14.25" customHeight="1">
      <c r="B86" s="56"/>
      <c r="C86" s="137"/>
      <c r="D86" s="135"/>
      <c r="E86" s="13"/>
      <c r="F86" s="13"/>
      <c r="G86" s="225"/>
      <c r="H86" s="55"/>
      <c r="I86" s="54"/>
      <c r="J86" s="139"/>
      <c r="K86" s="135"/>
      <c r="L86" s="13"/>
      <c r="M86" s="13"/>
      <c r="N86" s="225"/>
      <c r="O86" s="61"/>
      <c r="BF86" s="78"/>
      <c r="BG86" s="86" t="s">
        <v>43</v>
      </c>
      <c r="BH86" s="87" t="s">
        <v>37</v>
      </c>
      <c r="BI86" s="40" t="s">
        <v>40</v>
      </c>
      <c r="BJ86" s="41">
        <f>COUNTA(L94:L109)</f>
        <v>0</v>
      </c>
      <c r="BK86" s="7"/>
      <c r="BL86" s="7"/>
    </row>
    <row r="87" spans="2:64" ht="14.25" customHeight="1">
      <c r="B87" s="56"/>
      <c r="C87" s="137"/>
      <c r="D87" s="134">
        <v>7</v>
      </c>
      <c r="E87" s="13"/>
      <c r="F87" s="13"/>
      <c r="G87" s="225"/>
      <c r="H87" s="55"/>
      <c r="I87" s="54"/>
      <c r="J87" s="139"/>
      <c r="K87" s="134">
        <v>7</v>
      </c>
      <c r="L87" s="13"/>
      <c r="M87" s="13"/>
      <c r="N87" s="225"/>
      <c r="O87" s="61"/>
      <c r="BF87" s="78"/>
      <c r="BG87" s="88"/>
      <c r="BH87" s="84"/>
      <c r="BI87" s="14" t="s">
        <v>34</v>
      </c>
      <c r="BJ87" s="42">
        <f>COUNTIF(N94:N109,"一般")</f>
        <v>0</v>
      </c>
      <c r="BK87" s="7"/>
      <c r="BL87" s="7"/>
    </row>
    <row r="88" spans="2:64" ht="14.25" customHeight="1">
      <c r="B88" s="56"/>
      <c r="C88" s="137"/>
      <c r="D88" s="135"/>
      <c r="E88" s="13"/>
      <c r="F88" s="13"/>
      <c r="G88" s="225"/>
      <c r="H88" s="55"/>
      <c r="I88" s="54"/>
      <c r="J88" s="139"/>
      <c r="K88" s="135"/>
      <c r="L88" s="13"/>
      <c r="M88" s="13"/>
      <c r="N88" s="225"/>
      <c r="O88" s="61"/>
      <c r="BF88" s="78"/>
      <c r="BG88" s="88"/>
      <c r="BH88" s="84"/>
      <c r="BI88" s="14" t="s">
        <v>126</v>
      </c>
      <c r="BJ88" s="42">
        <f>COUNTIF(N94:N109,"非登録：一")</f>
        <v>0</v>
      </c>
      <c r="BK88" s="7"/>
      <c r="BL88" s="7"/>
    </row>
    <row r="89" spans="2:64" ht="14.25" customHeight="1">
      <c r="B89" s="56"/>
      <c r="C89" s="137"/>
      <c r="D89" s="134">
        <v>8</v>
      </c>
      <c r="E89" s="13"/>
      <c r="F89" s="13"/>
      <c r="G89" s="225"/>
      <c r="H89" s="55"/>
      <c r="I89" s="54"/>
      <c r="J89" s="139"/>
      <c r="K89" s="134">
        <v>8</v>
      </c>
      <c r="L89" s="13"/>
      <c r="M89" s="13"/>
      <c r="N89" s="225"/>
      <c r="O89" s="61"/>
      <c r="BF89" s="78"/>
      <c r="BG89" s="88"/>
      <c r="BH89" s="84"/>
      <c r="BI89" s="14" t="s">
        <v>38</v>
      </c>
      <c r="BJ89" s="42">
        <f>COUNTIF(N94:N109,"学生")</f>
        <v>0</v>
      </c>
      <c r="BK89" s="7"/>
      <c r="BL89" s="7"/>
    </row>
    <row r="90" spans="2:64" ht="14.25" customHeight="1">
      <c r="B90" s="56"/>
      <c r="C90" s="137"/>
      <c r="D90" s="135"/>
      <c r="E90" s="13"/>
      <c r="F90" s="13"/>
      <c r="G90" s="225"/>
      <c r="H90" s="55"/>
      <c r="I90" s="54"/>
      <c r="J90" s="139"/>
      <c r="K90" s="135"/>
      <c r="L90" s="13"/>
      <c r="M90" s="13"/>
      <c r="N90" s="225"/>
      <c r="O90" s="61"/>
      <c r="BF90" s="78"/>
      <c r="BG90" s="88"/>
      <c r="BH90" s="84"/>
      <c r="BI90" s="14" t="s">
        <v>127</v>
      </c>
      <c r="BJ90" s="42">
        <f>COUNTIF(N94:N109,"非登録：学")</f>
        <v>0</v>
      </c>
      <c r="BK90" s="7"/>
      <c r="BL90" s="7"/>
    </row>
    <row r="91" spans="2:64" ht="8.25" customHeight="1" thickBot="1">
      <c r="B91" s="56"/>
      <c r="C91" s="7"/>
      <c r="D91" s="7"/>
      <c r="E91" s="37"/>
      <c r="F91" s="37"/>
      <c r="G91" s="37"/>
      <c r="H91" s="55"/>
      <c r="I91" s="54"/>
      <c r="J91" s="7"/>
      <c r="K91" s="7"/>
      <c r="L91" s="37"/>
      <c r="M91" s="37"/>
      <c r="N91" s="37"/>
      <c r="O91" s="61"/>
      <c r="BF91" s="78"/>
      <c r="BG91" s="88"/>
      <c r="BH91" s="85"/>
      <c r="BI91" s="14" t="s">
        <v>35</v>
      </c>
      <c r="BJ91" s="42">
        <f>COUNTIF(N94:N109,"Jr")</f>
        <v>0</v>
      </c>
      <c r="BK91" s="7"/>
      <c r="BL91" s="7"/>
    </row>
    <row r="92" spans="2:64" ht="14.25" customHeight="1" thickBot="1">
      <c r="B92" s="56"/>
      <c r="C92" s="34" t="s">
        <v>28</v>
      </c>
      <c r="D92" s="226"/>
      <c r="E92" s="227"/>
      <c r="F92" s="69" t="s">
        <v>67</v>
      </c>
      <c r="G92" s="8"/>
      <c r="H92" s="55"/>
      <c r="I92" s="54"/>
      <c r="J92" s="34" t="s">
        <v>28</v>
      </c>
      <c r="K92" s="226"/>
      <c r="L92" s="227"/>
      <c r="M92" s="69" t="s">
        <v>71</v>
      </c>
      <c r="N92" s="8"/>
      <c r="O92" s="61"/>
      <c r="BF92" s="78"/>
      <c r="BG92" s="88"/>
      <c r="BH92" s="95"/>
      <c r="BI92" s="14" t="s">
        <v>128</v>
      </c>
      <c r="BJ92" s="97">
        <f>COUNTIF(N94:N109,"非登録：J")</f>
        <v>0</v>
      </c>
      <c r="BK92" s="7"/>
      <c r="BL92" s="7"/>
    </row>
    <row r="93" spans="2:64" ht="14.25" customHeight="1" thickBot="1">
      <c r="B93" s="54"/>
      <c r="C93" s="136" t="s">
        <v>57</v>
      </c>
      <c r="D93" s="33" t="s">
        <v>17</v>
      </c>
      <c r="E93" s="33" t="s">
        <v>21</v>
      </c>
      <c r="F93" s="11" t="s">
        <v>20</v>
      </c>
      <c r="G93" s="11" t="s">
        <v>19</v>
      </c>
      <c r="H93" s="55"/>
      <c r="I93" s="54"/>
      <c r="J93" s="138" t="s">
        <v>60</v>
      </c>
      <c r="K93" s="33" t="s">
        <v>17</v>
      </c>
      <c r="L93" s="33" t="s">
        <v>21</v>
      </c>
      <c r="M93" s="11" t="s">
        <v>20</v>
      </c>
      <c r="N93" s="11" t="s">
        <v>19</v>
      </c>
      <c r="O93" s="61"/>
      <c r="BF93" s="78"/>
      <c r="BG93" s="92"/>
      <c r="BH93" s="80" t="s">
        <v>41</v>
      </c>
      <c r="BI93" s="73"/>
      <c r="BJ93" s="43">
        <f>($BJ$12*(BJ86-BJ91-BJ92))+($BJ$12*(BJ88+BJ90)+($BJ$14*BJ91)+(($BJ$14*(BJ92))*2))</f>
        <v>0</v>
      </c>
      <c r="BK93" s="7"/>
      <c r="BL93" s="7"/>
    </row>
    <row r="94" spans="2:64" ht="14.25" customHeight="1" thickBot="1">
      <c r="B94" s="54"/>
      <c r="C94" s="137"/>
      <c r="D94" s="134">
        <v>1</v>
      </c>
      <c r="E94" s="13"/>
      <c r="F94" s="13"/>
      <c r="G94" s="225"/>
      <c r="H94" s="55"/>
      <c r="I94" s="54"/>
      <c r="J94" s="139"/>
      <c r="K94" s="134">
        <v>1</v>
      </c>
      <c r="L94" s="13"/>
      <c r="M94" s="13"/>
      <c r="N94" s="225"/>
      <c r="O94" s="61"/>
      <c r="BF94" s="74" t="s">
        <v>47</v>
      </c>
      <c r="BG94" s="75"/>
      <c r="BH94" s="75"/>
      <c r="BI94" s="76"/>
      <c r="BJ94" s="34">
        <f>BJ77+BJ85+BJ93</f>
        <v>0</v>
      </c>
      <c r="BK94" s="7"/>
      <c r="BL94" s="7"/>
    </row>
    <row r="95" spans="2:64" ht="14.25" customHeight="1">
      <c r="B95" s="54"/>
      <c r="C95" s="137"/>
      <c r="D95" s="135"/>
      <c r="E95" s="13"/>
      <c r="F95" s="13"/>
      <c r="G95" s="225"/>
      <c r="H95" s="55"/>
      <c r="I95" s="54"/>
      <c r="J95" s="139"/>
      <c r="K95" s="135"/>
      <c r="L95" s="13"/>
      <c r="M95" s="13"/>
      <c r="N95" s="225"/>
      <c r="O95" s="61"/>
      <c r="BK95" s="7"/>
      <c r="BL95" s="7"/>
    </row>
    <row r="96" spans="2:64" ht="14.25" customHeight="1">
      <c r="B96" s="54"/>
      <c r="C96" s="137"/>
      <c r="D96" s="134">
        <v>2</v>
      </c>
      <c r="E96" s="13"/>
      <c r="F96" s="13"/>
      <c r="G96" s="225"/>
      <c r="H96" s="55"/>
      <c r="I96" s="54"/>
      <c r="J96" s="139"/>
      <c r="K96" s="134">
        <v>2</v>
      </c>
      <c r="L96" s="13"/>
      <c r="M96" s="13"/>
      <c r="N96" s="225"/>
      <c r="O96" s="61"/>
      <c r="BK96" s="7"/>
      <c r="BL96" s="7"/>
    </row>
    <row r="97" spans="2:64" ht="14.25" customHeight="1">
      <c r="B97" s="54"/>
      <c r="C97" s="137"/>
      <c r="D97" s="135"/>
      <c r="E97" s="13"/>
      <c r="F97" s="13"/>
      <c r="G97" s="225"/>
      <c r="H97" s="55"/>
      <c r="I97" s="54"/>
      <c r="J97" s="139"/>
      <c r="K97" s="135"/>
      <c r="L97" s="13"/>
      <c r="M97" s="13"/>
      <c r="N97" s="225"/>
      <c r="O97" s="61"/>
      <c r="BK97" s="7"/>
      <c r="BL97" s="7"/>
    </row>
    <row r="98" spans="2:64" ht="14.25" customHeight="1">
      <c r="B98" s="54"/>
      <c r="C98" s="137"/>
      <c r="D98" s="134">
        <v>3</v>
      </c>
      <c r="E98" s="13"/>
      <c r="F98" s="13"/>
      <c r="G98" s="225"/>
      <c r="H98" s="55"/>
      <c r="I98" s="54"/>
      <c r="J98" s="139"/>
      <c r="K98" s="134">
        <v>3</v>
      </c>
      <c r="L98" s="13"/>
      <c r="M98" s="13"/>
      <c r="N98" s="225"/>
      <c r="O98" s="61"/>
      <c r="BF98" s="7"/>
      <c r="BG98" s="7"/>
      <c r="BH98" s="7"/>
      <c r="BI98" s="7"/>
      <c r="BJ98" s="7"/>
      <c r="BK98" s="7"/>
      <c r="BL98" s="7"/>
    </row>
    <row r="99" spans="2:64" ht="14.25" customHeight="1">
      <c r="B99" s="54"/>
      <c r="C99" s="137"/>
      <c r="D99" s="135"/>
      <c r="E99" s="13"/>
      <c r="F99" s="13"/>
      <c r="G99" s="225"/>
      <c r="H99" s="55"/>
      <c r="I99" s="54"/>
      <c r="J99" s="139"/>
      <c r="K99" s="135"/>
      <c r="L99" s="13"/>
      <c r="M99" s="13"/>
      <c r="N99" s="225"/>
      <c r="O99" s="61"/>
      <c r="BF99" s="7"/>
      <c r="BG99" s="7"/>
      <c r="BH99" s="7"/>
      <c r="BI99" s="7"/>
      <c r="BJ99" s="7"/>
      <c r="BK99" s="7"/>
      <c r="BL99" s="7"/>
    </row>
    <row r="100" spans="2:64" ht="14.25" customHeight="1">
      <c r="B100" s="54"/>
      <c r="C100" s="137"/>
      <c r="D100" s="134">
        <v>4</v>
      </c>
      <c r="E100" s="13"/>
      <c r="F100" s="13"/>
      <c r="G100" s="225"/>
      <c r="H100" s="55"/>
      <c r="I100" s="54"/>
      <c r="J100" s="139"/>
      <c r="K100" s="134">
        <v>4</v>
      </c>
      <c r="L100" s="13"/>
      <c r="M100" s="13"/>
      <c r="N100" s="225"/>
      <c r="O100" s="61"/>
      <c r="BF100" s="7" t="s">
        <v>108</v>
      </c>
      <c r="BG100" s="7"/>
      <c r="BH100" s="7"/>
      <c r="BI100" s="50"/>
      <c r="BJ100" s="7"/>
      <c r="BK100" s="7"/>
      <c r="BL100" s="7"/>
    </row>
    <row r="101" spans="2:64" ht="14.25" customHeight="1">
      <c r="B101" s="54"/>
      <c r="C101" s="137"/>
      <c r="D101" s="135"/>
      <c r="E101" s="13"/>
      <c r="F101" s="13"/>
      <c r="G101" s="225"/>
      <c r="H101" s="55"/>
      <c r="I101" s="54"/>
      <c r="J101" s="139"/>
      <c r="K101" s="135"/>
      <c r="L101" s="13"/>
      <c r="M101" s="13"/>
      <c r="N101" s="225"/>
      <c r="O101" s="61"/>
      <c r="BF101" s="7"/>
      <c r="BG101" s="7" t="s">
        <v>110</v>
      </c>
      <c r="BH101" s="7"/>
      <c r="BI101" s="50"/>
      <c r="BJ101" s="7"/>
      <c r="BK101" s="7"/>
      <c r="BL101" s="7"/>
    </row>
    <row r="102" spans="2:64" ht="14.25" customHeight="1">
      <c r="B102" s="54"/>
      <c r="C102" s="137"/>
      <c r="D102" s="134">
        <v>5</v>
      </c>
      <c r="E102" s="13"/>
      <c r="F102" s="13"/>
      <c r="G102" s="225"/>
      <c r="H102" s="55"/>
      <c r="I102" s="54"/>
      <c r="J102" s="139"/>
      <c r="K102" s="134">
        <v>5</v>
      </c>
      <c r="L102" s="13"/>
      <c r="M102" s="13"/>
      <c r="N102" s="225"/>
      <c r="O102" s="61"/>
      <c r="BF102" s="7"/>
      <c r="BG102" s="4" t="s">
        <v>109</v>
      </c>
      <c r="BH102" s="4"/>
      <c r="BI102" s="50"/>
      <c r="BJ102" s="7"/>
      <c r="BK102" s="7"/>
      <c r="BL102" s="7"/>
    </row>
    <row r="103" spans="2:64" ht="14.25" customHeight="1">
      <c r="B103" s="54"/>
      <c r="C103" s="137"/>
      <c r="D103" s="135"/>
      <c r="E103" s="13"/>
      <c r="F103" s="13"/>
      <c r="G103" s="225"/>
      <c r="H103" s="55"/>
      <c r="I103" s="54"/>
      <c r="J103" s="139"/>
      <c r="K103" s="135"/>
      <c r="L103" s="13"/>
      <c r="M103" s="13"/>
      <c r="N103" s="225"/>
      <c r="O103" s="61"/>
      <c r="BF103" s="7"/>
      <c r="BG103" s="4" t="s">
        <v>111</v>
      </c>
      <c r="BH103" s="4"/>
      <c r="BI103" s="50"/>
      <c r="BJ103" s="7"/>
      <c r="BK103" s="7"/>
      <c r="BL103" s="7"/>
    </row>
    <row r="104" spans="2:64" ht="14.25" customHeight="1">
      <c r="B104" s="54"/>
      <c r="C104" s="137"/>
      <c r="D104" s="134">
        <v>6</v>
      </c>
      <c r="E104" s="13"/>
      <c r="F104" s="13"/>
      <c r="G104" s="225"/>
      <c r="H104" s="55"/>
      <c r="I104" s="54"/>
      <c r="J104" s="139"/>
      <c r="K104" s="134">
        <v>6</v>
      </c>
      <c r="L104" s="13"/>
      <c r="M104" s="13"/>
      <c r="N104" s="225"/>
      <c r="O104" s="61"/>
      <c r="BF104" s="7"/>
      <c r="BG104" s="4" t="s">
        <v>112</v>
      </c>
      <c r="BH104" s="4"/>
      <c r="BI104" s="4"/>
      <c r="BJ104" s="7"/>
      <c r="BK104" s="7"/>
      <c r="BL104" s="7"/>
    </row>
    <row r="105" spans="2:64" ht="14.25" customHeight="1">
      <c r="B105" s="54"/>
      <c r="C105" s="137"/>
      <c r="D105" s="135"/>
      <c r="E105" s="13"/>
      <c r="F105" s="13"/>
      <c r="G105" s="225"/>
      <c r="H105" s="55"/>
      <c r="I105" s="54"/>
      <c r="J105" s="139"/>
      <c r="K105" s="135"/>
      <c r="L105" s="13"/>
      <c r="M105" s="13"/>
      <c r="N105" s="225"/>
      <c r="O105" s="61"/>
      <c r="BF105" s="7"/>
      <c r="BG105" s="4" t="s">
        <v>113</v>
      </c>
      <c r="BH105" s="4"/>
      <c r="BI105" s="7"/>
      <c r="BJ105" s="7"/>
      <c r="BK105" s="7"/>
      <c r="BL105" s="7"/>
    </row>
    <row r="106" spans="2:64" ht="14.25" customHeight="1">
      <c r="B106" s="54"/>
      <c r="C106" s="137"/>
      <c r="D106" s="134">
        <v>7</v>
      </c>
      <c r="E106" s="13"/>
      <c r="F106" s="13"/>
      <c r="G106" s="225"/>
      <c r="H106" s="55"/>
      <c r="I106" s="54"/>
      <c r="J106" s="139"/>
      <c r="K106" s="134">
        <v>7</v>
      </c>
      <c r="L106" s="13"/>
      <c r="M106" s="13"/>
      <c r="N106" s="225"/>
      <c r="O106" s="61"/>
      <c r="BF106" s="7"/>
      <c r="BG106" s="4" t="s">
        <v>114</v>
      </c>
      <c r="BH106" s="4"/>
      <c r="BI106" s="7"/>
      <c r="BJ106" s="7"/>
      <c r="BK106" s="7"/>
      <c r="BL106" s="7"/>
    </row>
    <row r="107" spans="2:64" ht="14.25" customHeight="1">
      <c r="B107" s="54"/>
      <c r="C107" s="137"/>
      <c r="D107" s="135"/>
      <c r="E107" s="13"/>
      <c r="F107" s="13"/>
      <c r="G107" s="225"/>
      <c r="H107" s="55"/>
      <c r="I107" s="54"/>
      <c r="J107" s="139"/>
      <c r="K107" s="135"/>
      <c r="L107" s="13"/>
      <c r="M107" s="13"/>
      <c r="N107" s="225"/>
      <c r="O107" s="61"/>
      <c r="BF107" s="7"/>
      <c r="BG107" s="7" t="s">
        <v>115</v>
      </c>
      <c r="BH107" s="7"/>
      <c r="BI107" s="50"/>
      <c r="BJ107" s="7"/>
      <c r="BK107" s="7"/>
      <c r="BL107" s="7"/>
    </row>
    <row r="108" spans="2:64" ht="14.25" customHeight="1">
      <c r="B108" s="54"/>
      <c r="C108" s="137"/>
      <c r="D108" s="134">
        <v>8</v>
      </c>
      <c r="E108" s="13"/>
      <c r="F108" s="13"/>
      <c r="G108" s="225"/>
      <c r="H108" s="55"/>
      <c r="I108" s="54"/>
      <c r="J108" s="139"/>
      <c r="K108" s="134">
        <v>8</v>
      </c>
      <c r="L108" s="13"/>
      <c r="M108" s="13"/>
      <c r="N108" s="225"/>
      <c r="O108" s="61"/>
      <c r="BF108" s="7"/>
      <c r="BG108" s="7" t="s">
        <v>116</v>
      </c>
      <c r="BH108" s="7"/>
      <c r="BI108" s="50"/>
      <c r="BJ108" s="7"/>
      <c r="BK108" s="7"/>
      <c r="BL108" s="7"/>
    </row>
    <row r="109" spans="2:64" ht="14.25" customHeight="1">
      <c r="B109" s="54"/>
      <c r="C109" s="137"/>
      <c r="D109" s="135"/>
      <c r="E109" s="13"/>
      <c r="F109" s="13"/>
      <c r="G109" s="225"/>
      <c r="H109" s="55"/>
      <c r="I109" s="54"/>
      <c r="J109" s="139"/>
      <c r="K109" s="135"/>
      <c r="L109" s="13"/>
      <c r="M109" s="13"/>
      <c r="N109" s="225"/>
      <c r="O109" s="61"/>
      <c r="BF109" s="7"/>
      <c r="BG109" s="4" t="s">
        <v>117</v>
      </c>
      <c r="BH109" s="4"/>
      <c r="BI109" s="50"/>
      <c r="BJ109" s="7"/>
      <c r="BK109" s="7"/>
      <c r="BL109" s="7"/>
    </row>
    <row r="110" spans="2:64" ht="14.25" customHeight="1" thickBot="1">
      <c r="B110" s="57"/>
      <c r="C110" s="58"/>
      <c r="D110" s="58"/>
      <c r="E110" s="58"/>
      <c r="F110" s="58"/>
      <c r="G110" s="44"/>
      <c r="H110" s="59"/>
      <c r="I110" s="57"/>
      <c r="J110" s="58"/>
      <c r="K110" s="58"/>
      <c r="L110" s="58"/>
      <c r="M110" s="58"/>
      <c r="N110" s="58"/>
      <c r="O110" s="62"/>
      <c r="BF110" s="7"/>
      <c r="BG110" s="4" t="s">
        <v>118</v>
      </c>
      <c r="BH110" s="4"/>
      <c r="BI110" s="50"/>
      <c r="BJ110" s="7"/>
      <c r="BK110" s="7"/>
      <c r="BL110" s="7"/>
    </row>
    <row r="111" spans="2:64" ht="14.25" customHeight="1">
      <c r="B111" s="36"/>
      <c r="G111" s="1"/>
      <c r="H111" s="39"/>
      <c r="BF111" s="7"/>
      <c r="BG111" s="4" t="s">
        <v>119</v>
      </c>
      <c r="BH111" s="4"/>
      <c r="BI111" s="4"/>
      <c r="BJ111" s="7"/>
      <c r="BK111" s="7"/>
      <c r="BL111" s="7"/>
    </row>
    <row r="112" spans="2:64" ht="14.25" customHeight="1">
      <c r="B112" s="36"/>
      <c r="G112" s="1"/>
      <c r="H112" s="39"/>
      <c r="BF112" s="7"/>
      <c r="BG112" s="4" t="s">
        <v>120</v>
      </c>
      <c r="BH112" s="4"/>
      <c r="BI112" s="7"/>
      <c r="BJ112" s="7"/>
      <c r="BK112" s="7"/>
      <c r="BL112" s="7"/>
    </row>
    <row r="113" spans="2:64" ht="14.25" customHeight="1">
      <c r="B113" s="36"/>
      <c r="G113" s="1"/>
      <c r="H113" s="39"/>
      <c r="BF113" s="7"/>
      <c r="BG113" s="4"/>
      <c r="BH113" s="4"/>
      <c r="BI113" s="7"/>
      <c r="BJ113" s="7"/>
      <c r="BK113" s="7"/>
      <c r="BL113" s="7"/>
    </row>
    <row r="114" spans="2:64" ht="14.25" customHeight="1">
      <c r="B114" s="36"/>
      <c r="G114" s="1"/>
      <c r="H114" s="39"/>
      <c r="BF114" s="7"/>
      <c r="BG114" s="7"/>
      <c r="BH114" s="7"/>
      <c r="BI114" s="50"/>
      <c r="BJ114" s="7"/>
      <c r="BK114" s="7"/>
      <c r="BL114" s="7"/>
    </row>
    <row r="115" spans="2:64" ht="14.25" customHeight="1">
      <c r="B115" s="36"/>
      <c r="G115" s="1"/>
      <c r="H115" s="39"/>
      <c r="BF115" s="7"/>
      <c r="BG115" s="7"/>
      <c r="BH115" s="7"/>
      <c r="BI115" s="50"/>
      <c r="BJ115" s="7"/>
      <c r="BK115" s="7"/>
      <c r="BL115" s="7"/>
    </row>
    <row r="116" spans="2:62" ht="14.25" customHeight="1">
      <c r="B116" s="36"/>
      <c r="G116" s="1"/>
      <c r="H116" s="39"/>
      <c r="BF116" s="7"/>
      <c r="BG116" s="4"/>
      <c r="BH116" s="4"/>
      <c r="BI116" s="50"/>
      <c r="BJ116" s="7"/>
    </row>
    <row r="117" spans="2:62" ht="14.25" customHeight="1">
      <c r="B117" s="36"/>
      <c r="G117" s="1"/>
      <c r="H117" s="39"/>
      <c r="BF117" s="7"/>
      <c r="BG117" s="4"/>
      <c r="BH117" s="4"/>
      <c r="BI117" s="50"/>
      <c r="BJ117" s="7"/>
    </row>
    <row r="118" spans="2:62" ht="14.25">
      <c r="B118" s="36"/>
      <c r="G118" s="1"/>
      <c r="H118" s="39"/>
      <c r="BF118" s="7"/>
      <c r="BG118" s="4"/>
      <c r="BH118" s="4"/>
      <c r="BI118" s="4"/>
      <c r="BJ118" s="7"/>
    </row>
    <row r="119" spans="2:62" ht="14.25">
      <c r="B119" s="36"/>
      <c r="G119" s="1"/>
      <c r="H119" s="39"/>
      <c r="BF119" s="7"/>
      <c r="BG119" s="7"/>
      <c r="BH119" s="7"/>
      <c r="BI119" s="7"/>
      <c r="BJ119" s="7"/>
    </row>
    <row r="120" spans="2:62" ht="14.25">
      <c r="B120" s="36"/>
      <c r="G120" s="1"/>
      <c r="H120" s="39"/>
      <c r="BF120" s="7"/>
      <c r="BG120" s="7"/>
      <c r="BH120" s="7"/>
      <c r="BI120" s="7"/>
      <c r="BJ120" s="7"/>
    </row>
    <row r="121" spans="2:62" ht="14.25">
      <c r="B121" s="36"/>
      <c r="G121" s="1"/>
      <c r="H121" s="39"/>
      <c r="BF121" s="7"/>
      <c r="BG121" s="4"/>
      <c r="BH121" s="4"/>
      <c r="BI121" s="4"/>
      <c r="BJ121" s="7"/>
    </row>
    <row r="122" spans="2:62" ht="14.25">
      <c r="B122" s="36"/>
      <c r="G122" s="1"/>
      <c r="H122" s="39"/>
      <c r="BF122" s="7"/>
      <c r="BG122" s="7"/>
      <c r="BH122" s="7"/>
      <c r="BI122" s="7"/>
      <c r="BJ122" s="7"/>
    </row>
    <row r="123" spans="2:62" ht="14.25">
      <c r="B123" s="36"/>
      <c r="G123" s="1"/>
      <c r="H123" s="39"/>
      <c r="BF123" s="7"/>
      <c r="BG123" s="7"/>
      <c r="BH123" s="7"/>
      <c r="BI123" s="7"/>
      <c r="BJ123" s="7"/>
    </row>
    <row r="124" spans="2:62" ht="14.25">
      <c r="B124" s="36"/>
      <c r="G124" s="1"/>
      <c r="H124" s="39"/>
      <c r="K124" s="9"/>
      <c r="BF124" s="7"/>
      <c r="BG124" s="7"/>
      <c r="BH124" s="7"/>
      <c r="BI124" s="7"/>
      <c r="BJ124" s="7"/>
    </row>
    <row r="125" spans="2:62" ht="14.25">
      <c r="B125" s="36"/>
      <c r="G125" s="1"/>
      <c r="H125" s="39"/>
      <c r="BF125" s="7"/>
      <c r="BG125" s="7"/>
      <c r="BH125" s="7"/>
      <c r="BI125" s="7"/>
      <c r="BJ125" s="7"/>
    </row>
    <row r="126" spans="2:62" ht="14.25">
      <c r="B126" s="36"/>
      <c r="G126" s="1"/>
      <c r="H126" s="39"/>
      <c r="BF126" s="7"/>
      <c r="BG126" s="7"/>
      <c r="BH126" s="7"/>
      <c r="BI126" s="7"/>
      <c r="BJ126" s="7"/>
    </row>
    <row r="127" spans="2:62" ht="14.25">
      <c r="B127" s="36"/>
      <c r="G127" s="1"/>
      <c r="H127" s="39"/>
      <c r="BF127" s="7"/>
      <c r="BG127" s="7"/>
      <c r="BH127" s="7"/>
      <c r="BI127" s="7"/>
      <c r="BJ127" s="7"/>
    </row>
    <row r="128" spans="2:62" ht="14.25">
      <c r="B128" s="36"/>
      <c r="G128" s="1"/>
      <c r="H128" s="39"/>
      <c r="BF128" s="7"/>
      <c r="BG128" s="7"/>
      <c r="BH128" s="7"/>
      <c r="BI128" s="7"/>
      <c r="BJ128" s="7"/>
    </row>
    <row r="129" spans="2:62" ht="14.25">
      <c r="B129" s="36"/>
      <c r="G129" s="1"/>
      <c r="H129" s="39"/>
      <c r="BF129" s="7"/>
      <c r="BG129" s="7"/>
      <c r="BH129" s="7"/>
      <c r="BI129" s="7"/>
      <c r="BJ129" s="7"/>
    </row>
    <row r="130" spans="2:62" ht="14.25">
      <c r="B130" s="36"/>
      <c r="G130" s="1"/>
      <c r="H130" s="39"/>
      <c r="BF130" s="7"/>
      <c r="BG130" s="7"/>
      <c r="BH130" s="7"/>
      <c r="BI130" s="7"/>
      <c r="BJ130" s="7"/>
    </row>
    <row r="131" spans="2:62" ht="14.25">
      <c r="B131" s="36"/>
      <c r="G131" s="1"/>
      <c r="H131" s="39"/>
      <c r="BF131" s="7"/>
      <c r="BG131" s="7"/>
      <c r="BH131" s="7"/>
      <c r="BI131" s="7"/>
      <c r="BJ131" s="7"/>
    </row>
    <row r="132" spans="2:62" ht="14.25">
      <c r="B132" s="36"/>
      <c r="G132" s="1"/>
      <c r="H132" s="39"/>
      <c r="BF132" s="7"/>
      <c r="BG132" s="7"/>
      <c r="BH132" s="7"/>
      <c r="BI132" s="7"/>
      <c r="BJ132" s="7"/>
    </row>
    <row r="133" spans="2:62" ht="14.25">
      <c r="B133" s="36"/>
      <c r="G133" s="1"/>
      <c r="H133" s="39"/>
      <c r="BF133" s="7"/>
      <c r="BG133" s="7"/>
      <c r="BH133" s="7"/>
      <c r="BI133" s="7"/>
      <c r="BJ133" s="7"/>
    </row>
    <row r="134" spans="7:62" ht="14.25">
      <c r="G134" s="1"/>
      <c r="H134" s="39"/>
      <c r="BF134" s="7"/>
      <c r="BG134" s="7"/>
      <c r="BH134" s="7"/>
      <c r="BI134" s="7"/>
      <c r="BJ134" s="7"/>
    </row>
    <row r="135" spans="7:62" ht="14.25">
      <c r="G135" s="1"/>
      <c r="H135" s="39"/>
      <c r="BF135" s="7"/>
      <c r="BG135" s="7"/>
      <c r="BH135" s="7"/>
      <c r="BI135" s="7"/>
      <c r="BJ135" s="7"/>
    </row>
    <row r="136" spans="7:62" ht="14.25">
      <c r="G136" s="1"/>
      <c r="H136" s="39"/>
      <c r="BF136" s="7"/>
      <c r="BG136" s="7"/>
      <c r="BH136" s="7"/>
      <c r="BI136" s="7"/>
      <c r="BJ136" s="7"/>
    </row>
    <row r="137" spans="7:62" ht="14.25">
      <c r="G137" s="1"/>
      <c r="H137" s="39"/>
      <c r="BF137" s="7"/>
      <c r="BG137" s="7"/>
      <c r="BH137" s="7"/>
      <c r="BI137" s="7"/>
      <c r="BJ137" s="7"/>
    </row>
    <row r="138" spans="7:62" ht="14.25">
      <c r="G138" s="1"/>
      <c r="H138" s="39"/>
      <c r="BF138" s="7"/>
      <c r="BG138" s="7"/>
      <c r="BH138" s="7"/>
      <c r="BI138" s="7"/>
      <c r="BJ138" s="7"/>
    </row>
    <row r="139" spans="7:62" ht="14.25">
      <c r="G139" s="1"/>
      <c r="H139" s="39"/>
      <c r="BF139" s="7"/>
      <c r="BG139" s="7"/>
      <c r="BH139" s="7"/>
      <c r="BI139" s="7"/>
      <c r="BJ139" s="7"/>
    </row>
    <row r="140" spans="7:62" ht="14.25">
      <c r="G140" s="1"/>
      <c r="H140" s="39"/>
      <c r="BF140" s="7"/>
      <c r="BG140" s="7"/>
      <c r="BH140" s="7"/>
      <c r="BI140" s="7"/>
      <c r="BJ140" s="7"/>
    </row>
    <row r="141" spans="7:62" ht="14.25">
      <c r="G141" s="1"/>
      <c r="H141" s="39"/>
      <c r="BF141" s="7"/>
      <c r="BG141" s="7"/>
      <c r="BH141" s="7"/>
      <c r="BI141" s="7"/>
      <c r="BJ141" s="7"/>
    </row>
    <row r="142" spans="7:8" ht="14.25">
      <c r="G142" s="1"/>
      <c r="H142" s="39"/>
    </row>
    <row r="143" spans="7:8" ht="14.25">
      <c r="G143" s="1"/>
      <c r="H143" s="39"/>
    </row>
  </sheetData>
  <sheetProtection/>
  <mergeCells count="109">
    <mergeCell ref="B1:K2"/>
    <mergeCell ref="G7:I7"/>
    <mergeCell ref="B7:C7"/>
    <mergeCell ref="D7:F7"/>
    <mergeCell ref="B8:C8"/>
    <mergeCell ref="D8:F8"/>
    <mergeCell ref="D10:F10"/>
    <mergeCell ref="B13:C13"/>
    <mergeCell ref="D12:F12"/>
    <mergeCell ref="B9:C9"/>
    <mergeCell ref="D9:F9"/>
    <mergeCell ref="B10:C10"/>
    <mergeCell ref="BH25:BI25"/>
    <mergeCell ref="B11:C11"/>
    <mergeCell ref="D11:F11"/>
    <mergeCell ref="B12:C12"/>
    <mergeCell ref="D15:E15"/>
    <mergeCell ref="M17:N17"/>
    <mergeCell ref="K17:L17"/>
    <mergeCell ref="D54:E54"/>
    <mergeCell ref="K54:L54"/>
    <mergeCell ref="D34:E34"/>
    <mergeCell ref="D27:D28"/>
    <mergeCell ref="D29:D30"/>
    <mergeCell ref="D31:D32"/>
    <mergeCell ref="J35:J51"/>
    <mergeCell ref="K34:L34"/>
    <mergeCell ref="K60:K61"/>
    <mergeCell ref="K62:K63"/>
    <mergeCell ref="C35:C51"/>
    <mergeCell ref="D38:D39"/>
    <mergeCell ref="D40:D41"/>
    <mergeCell ref="D42:D43"/>
    <mergeCell ref="D44:D45"/>
    <mergeCell ref="D46:D47"/>
    <mergeCell ref="D48:D49"/>
    <mergeCell ref="C16:C32"/>
    <mergeCell ref="D17:D18"/>
    <mergeCell ref="D19:D20"/>
    <mergeCell ref="D21:D22"/>
    <mergeCell ref="D23:D24"/>
    <mergeCell ref="D25:D26"/>
    <mergeCell ref="K36:K37"/>
    <mergeCell ref="K38:K39"/>
    <mergeCell ref="K40:K41"/>
    <mergeCell ref="K42:K43"/>
    <mergeCell ref="K92:L92"/>
    <mergeCell ref="D73:E73"/>
    <mergeCell ref="D66:D67"/>
    <mergeCell ref="D36:D37"/>
    <mergeCell ref="D70:D71"/>
    <mergeCell ref="D50:D51"/>
    <mergeCell ref="J93:J109"/>
    <mergeCell ref="K44:K45"/>
    <mergeCell ref="K46:K47"/>
    <mergeCell ref="K48:K49"/>
    <mergeCell ref="K50:K51"/>
    <mergeCell ref="K73:L73"/>
    <mergeCell ref="K56:K57"/>
    <mergeCell ref="K58:K59"/>
    <mergeCell ref="K77:K78"/>
    <mergeCell ref="D77:D78"/>
    <mergeCell ref="J55:J71"/>
    <mergeCell ref="C55:C71"/>
    <mergeCell ref="D56:D57"/>
    <mergeCell ref="D58:D59"/>
    <mergeCell ref="D60:D61"/>
    <mergeCell ref="D62:D63"/>
    <mergeCell ref="D64:D65"/>
    <mergeCell ref="D68:D69"/>
    <mergeCell ref="K70:K71"/>
    <mergeCell ref="D75:D76"/>
    <mergeCell ref="K75:K76"/>
    <mergeCell ref="C93:C109"/>
    <mergeCell ref="J74:J90"/>
    <mergeCell ref="C74:C90"/>
    <mergeCell ref="D92:E92"/>
    <mergeCell ref="K87:K88"/>
    <mergeCell ref="K89:K90"/>
    <mergeCell ref="D94:D95"/>
    <mergeCell ref="D79:D80"/>
    <mergeCell ref="D108:D109"/>
    <mergeCell ref="K96:K97"/>
    <mergeCell ref="K98:K99"/>
    <mergeCell ref="K100:K101"/>
    <mergeCell ref="K102:K103"/>
    <mergeCell ref="K104:K105"/>
    <mergeCell ref="K106:K107"/>
    <mergeCell ref="D98:D99"/>
    <mergeCell ref="D100:D101"/>
    <mergeCell ref="D85:D86"/>
    <mergeCell ref="D81:D82"/>
    <mergeCell ref="D83:D84"/>
    <mergeCell ref="D106:D107"/>
    <mergeCell ref="D96:D97"/>
    <mergeCell ref="D102:D103"/>
    <mergeCell ref="D104:D105"/>
    <mergeCell ref="D89:D90"/>
    <mergeCell ref="D87:D88"/>
    <mergeCell ref="BA5:BA7"/>
    <mergeCell ref="K94:K95"/>
    <mergeCell ref="K64:K65"/>
    <mergeCell ref="K66:K67"/>
    <mergeCell ref="K68:K69"/>
    <mergeCell ref="K108:K109"/>
    <mergeCell ref="K79:K80"/>
    <mergeCell ref="K81:K82"/>
    <mergeCell ref="K83:K84"/>
    <mergeCell ref="K85:K86"/>
  </mergeCells>
  <dataValidations count="4">
    <dataValidation type="list" allowBlank="1" showInputMessage="1" showErrorMessage="1" sqref="H94:H109 G52 H36:H52 H17:H33 G91 H56:H72 N72 H75:H91 G33 N91 G72">
      <formula1>$BL$9:$BL$12</formula1>
    </dataValidation>
    <dataValidation type="list" allowBlank="1" showInputMessage="1" showErrorMessage="1" sqref="D92:E92 K34:L34 D15:E15 D34:E34 K54:L54 D54:E54 K73:L73 D73:E73 K92:L92">
      <formula1>$BK$10:$BK$22</formula1>
    </dataValidation>
    <dataValidation type="list" allowBlank="1" showInputMessage="1" showErrorMessage="1" sqref="D7:F7">
      <formula1>$BG$101:$BG$118</formula1>
    </dataValidation>
    <dataValidation type="list" allowBlank="1" showInputMessage="1" showErrorMessage="1" sqref="G17:G32 G36:G51 N94:N109 G94:G109 N75:N90 G75:G90 N56:N71 N36:N51 G56:G71">
      <formula1>$BL$9:$BL$15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2:AO147"/>
  <sheetViews>
    <sheetView showZeros="0" zoomScalePageLayoutView="0" workbookViewId="0" topLeftCell="A1">
      <selection activeCell="AM16" sqref="AM16"/>
    </sheetView>
  </sheetViews>
  <sheetFormatPr defaultColWidth="2.8515625" defaultRowHeight="17.25" customHeight="1"/>
  <cols>
    <col min="1" max="1" width="1.28515625" style="1" customWidth="1"/>
    <col min="2" max="2" width="3.57421875" style="1" customWidth="1"/>
    <col min="3" max="14" width="3.140625" style="1" customWidth="1"/>
    <col min="15" max="16" width="2.8515625" style="1" customWidth="1"/>
    <col min="17" max="17" width="2.28125" style="1" customWidth="1"/>
    <col min="18" max="18" width="3.57421875" style="1" customWidth="1"/>
    <col min="19" max="30" width="3.140625" style="1" customWidth="1"/>
    <col min="31" max="32" width="2.8515625" style="1" customWidth="1"/>
    <col min="33" max="33" width="1.7109375" style="1" customWidth="1"/>
    <col min="34" max="34" width="1.57421875" style="1" customWidth="1"/>
    <col min="35" max="35" width="2.8515625" style="1" customWidth="1"/>
    <col min="36" max="36" width="1.28515625" style="1" customWidth="1"/>
    <col min="37" max="16384" width="2.8515625" style="1" customWidth="1"/>
  </cols>
  <sheetData>
    <row r="2" spans="4:30" ht="17.25" customHeight="1">
      <c r="D2" s="129" t="s">
        <v>4</v>
      </c>
      <c r="E2" s="199">
        <f>'シングルス入力シート'!D6</f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29" t="s">
        <v>5</v>
      </c>
      <c r="U2" s="177" t="s">
        <v>2</v>
      </c>
      <c r="V2" s="177"/>
      <c r="W2" s="177"/>
      <c r="X2" s="177"/>
      <c r="Y2" s="177"/>
      <c r="Z2" s="177"/>
      <c r="AA2" s="177"/>
      <c r="AB2" s="177"/>
      <c r="AC2" s="177"/>
      <c r="AD2" s="177"/>
    </row>
    <row r="3" spans="4:38" ht="17.25" customHeight="1">
      <c r="D3" s="12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29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L3" s="7"/>
    </row>
    <row r="4" ht="8.25" customHeight="1"/>
    <row r="5" spans="2:32" s="22" customFormat="1" ht="21" customHeight="1">
      <c r="B5" s="180" t="s">
        <v>3</v>
      </c>
      <c r="C5" s="180"/>
      <c r="D5" s="180"/>
      <c r="E5" s="180"/>
      <c r="F5" s="23"/>
      <c r="G5" s="183">
        <f>'シングルス入力シート'!D8</f>
        <v>0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3"/>
      <c r="U5" s="24"/>
      <c r="V5" s="181" t="s">
        <v>18</v>
      </c>
      <c r="W5" s="181"/>
      <c r="X5" s="181"/>
      <c r="Y5" s="25" t="s">
        <v>50</v>
      </c>
      <c r="Z5" s="182">
        <f>'シングルス入力シート'!D9</f>
        <v>0</v>
      </c>
      <c r="AA5" s="182"/>
      <c r="AB5" s="182"/>
      <c r="AC5" s="182"/>
      <c r="AD5" s="182"/>
      <c r="AE5" s="182"/>
      <c r="AF5" s="26" t="s">
        <v>51</v>
      </c>
    </row>
    <row r="6" spans="2:5" ht="9.75" customHeight="1">
      <c r="B6" s="129"/>
      <c r="C6" s="129"/>
      <c r="D6" s="129"/>
      <c r="E6" s="129"/>
    </row>
    <row r="7" spans="2:32" s="22" customFormat="1" ht="21" customHeight="1">
      <c r="B7" s="180" t="s">
        <v>6</v>
      </c>
      <c r="C7" s="180"/>
      <c r="D7" s="180"/>
      <c r="E7" s="180"/>
      <c r="F7" s="183">
        <f>'シングルス入力シート'!D10</f>
        <v>0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27"/>
      <c r="V7" s="181" t="s">
        <v>7</v>
      </c>
      <c r="W7" s="181"/>
      <c r="X7" s="181"/>
      <c r="Y7" s="182">
        <f>'シングルス入力シート'!D11</f>
        <v>0</v>
      </c>
      <c r="Z7" s="182"/>
      <c r="AA7" s="182"/>
      <c r="AB7" s="182"/>
      <c r="AC7" s="182"/>
      <c r="AD7" s="182"/>
      <c r="AE7" s="182"/>
      <c r="AF7" s="182"/>
    </row>
    <row r="9" spans="2:32" ht="17.25" customHeight="1">
      <c r="B9" s="5" t="s">
        <v>8</v>
      </c>
      <c r="C9" s="175">
        <f>'シングルス入力シート'!D16</f>
        <v>0</v>
      </c>
      <c r="D9" s="175"/>
      <c r="E9" s="175"/>
      <c r="F9" s="175"/>
      <c r="G9" s="175"/>
      <c r="H9" s="1" t="s">
        <v>9</v>
      </c>
      <c r="I9" s="176" t="s">
        <v>52</v>
      </c>
      <c r="J9" s="176"/>
      <c r="K9" s="176"/>
      <c r="L9" s="176"/>
      <c r="M9" s="176"/>
      <c r="R9" s="5" t="s">
        <v>16</v>
      </c>
      <c r="S9" s="177" t="s">
        <v>14</v>
      </c>
      <c r="T9" s="177"/>
      <c r="U9" s="177"/>
      <c r="V9" s="178">
        <f>'シングルス入力シート'!BH17</f>
        <v>0</v>
      </c>
      <c r="W9" s="178"/>
      <c r="X9" s="1" t="s">
        <v>13</v>
      </c>
      <c r="Y9" s="2" t="s">
        <v>12</v>
      </c>
      <c r="Z9" s="2" t="s">
        <v>11</v>
      </c>
      <c r="AA9" s="178">
        <f>'シングルス入力シート'!BH24</f>
        <v>0</v>
      </c>
      <c r="AB9" s="178"/>
      <c r="AC9" s="178"/>
      <c r="AD9" s="178"/>
      <c r="AE9" s="1" t="s">
        <v>10</v>
      </c>
      <c r="AF9" s="1" t="s">
        <v>15</v>
      </c>
    </row>
    <row r="10" ht="4.5" customHeight="1" thickBot="1"/>
    <row r="11" spans="2:32" ht="13.5" customHeight="1">
      <c r="B11" s="171" t="s">
        <v>49</v>
      </c>
      <c r="C11" s="173" t="s">
        <v>21</v>
      </c>
      <c r="D11" s="164"/>
      <c r="E11" s="164"/>
      <c r="F11" s="164"/>
      <c r="G11" s="164"/>
      <c r="H11" s="164"/>
      <c r="I11" s="164" t="s">
        <v>20</v>
      </c>
      <c r="J11" s="164"/>
      <c r="K11" s="164"/>
      <c r="L11" s="164"/>
      <c r="M11" s="164"/>
      <c r="N11" s="164"/>
      <c r="O11" s="164" t="s">
        <v>19</v>
      </c>
      <c r="P11" s="165"/>
      <c r="Q11" s="2"/>
      <c r="R11" s="171" t="s">
        <v>49</v>
      </c>
      <c r="S11" s="173" t="s">
        <v>21</v>
      </c>
      <c r="T11" s="164"/>
      <c r="U11" s="164"/>
      <c r="V11" s="164"/>
      <c r="W11" s="164"/>
      <c r="X11" s="164"/>
      <c r="Y11" s="164" t="s">
        <v>20</v>
      </c>
      <c r="Z11" s="164"/>
      <c r="AA11" s="164"/>
      <c r="AB11" s="164"/>
      <c r="AC11" s="164"/>
      <c r="AD11" s="164"/>
      <c r="AE11" s="164" t="s">
        <v>19</v>
      </c>
      <c r="AF11" s="165"/>
    </row>
    <row r="12" spans="2:32" ht="13.5" customHeight="1" thickBot="1">
      <c r="B12" s="172"/>
      <c r="C12" s="174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  <c r="Q12" s="2"/>
      <c r="R12" s="172"/>
      <c r="S12" s="174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</row>
    <row r="13" spans="2:32" ht="27" customHeight="1">
      <c r="B13" s="19">
        <v>1</v>
      </c>
      <c r="C13" s="168">
        <f>'シングルス入力シート'!E18</f>
        <v>0</v>
      </c>
      <c r="D13" s="169"/>
      <c r="E13" s="169"/>
      <c r="F13" s="169"/>
      <c r="G13" s="169"/>
      <c r="H13" s="169"/>
      <c r="I13" s="168">
        <f>'シングルス入力シート'!F18</f>
        <v>0</v>
      </c>
      <c r="J13" s="169"/>
      <c r="K13" s="169"/>
      <c r="L13" s="169"/>
      <c r="M13" s="169"/>
      <c r="N13" s="169"/>
      <c r="O13" s="169">
        <f>'シングルス入力シート'!G18</f>
        <v>0</v>
      </c>
      <c r="P13" s="170"/>
      <c r="Q13" s="2"/>
      <c r="R13" s="19">
        <v>5</v>
      </c>
      <c r="S13" s="168">
        <f>'シングルス入力シート'!E22</f>
        <v>0</v>
      </c>
      <c r="T13" s="169"/>
      <c r="U13" s="169"/>
      <c r="V13" s="169"/>
      <c r="W13" s="169"/>
      <c r="X13" s="169"/>
      <c r="Y13" s="168">
        <f>'シングルス入力シート'!F22</f>
        <v>0</v>
      </c>
      <c r="Z13" s="169"/>
      <c r="AA13" s="169"/>
      <c r="AB13" s="169"/>
      <c r="AC13" s="169"/>
      <c r="AD13" s="169"/>
      <c r="AE13" s="169">
        <f>'シングルス入力シート'!G22</f>
        <v>0</v>
      </c>
      <c r="AF13" s="170"/>
    </row>
    <row r="14" spans="2:32" ht="27" customHeight="1">
      <c r="B14" s="20">
        <v>2</v>
      </c>
      <c r="C14" s="148">
        <f>'シングルス入力シート'!E19</f>
        <v>0</v>
      </c>
      <c r="D14" s="149"/>
      <c r="E14" s="149"/>
      <c r="F14" s="149"/>
      <c r="G14" s="149"/>
      <c r="H14" s="149"/>
      <c r="I14" s="148">
        <f>'シングルス入力シート'!F19</f>
        <v>0</v>
      </c>
      <c r="J14" s="149"/>
      <c r="K14" s="149"/>
      <c r="L14" s="149"/>
      <c r="M14" s="149"/>
      <c r="N14" s="149"/>
      <c r="O14" s="149">
        <f>'シングルス入力シート'!G19</f>
        <v>0</v>
      </c>
      <c r="P14" s="163"/>
      <c r="Q14" s="2"/>
      <c r="R14" s="20">
        <v>6</v>
      </c>
      <c r="S14" s="148">
        <f>'シングルス入力シート'!E23</f>
        <v>0</v>
      </c>
      <c r="T14" s="149"/>
      <c r="U14" s="149"/>
      <c r="V14" s="149"/>
      <c r="W14" s="149"/>
      <c r="X14" s="149"/>
      <c r="Y14" s="148">
        <f>'シングルス入力シート'!F23</f>
        <v>0</v>
      </c>
      <c r="Z14" s="149"/>
      <c r="AA14" s="149"/>
      <c r="AB14" s="149"/>
      <c r="AC14" s="149"/>
      <c r="AD14" s="149"/>
      <c r="AE14" s="149">
        <f>'シングルス入力シート'!G23</f>
        <v>0</v>
      </c>
      <c r="AF14" s="163"/>
    </row>
    <row r="15" spans="2:32" ht="27" customHeight="1">
      <c r="B15" s="21">
        <v>3</v>
      </c>
      <c r="C15" s="148">
        <f>'シングルス入力シート'!E20</f>
        <v>0</v>
      </c>
      <c r="D15" s="149"/>
      <c r="E15" s="149"/>
      <c r="F15" s="149"/>
      <c r="G15" s="149"/>
      <c r="H15" s="149"/>
      <c r="I15" s="148">
        <f>'シングルス入力シート'!F20</f>
        <v>0</v>
      </c>
      <c r="J15" s="149"/>
      <c r="K15" s="149"/>
      <c r="L15" s="149"/>
      <c r="M15" s="149"/>
      <c r="N15" s="149"/>
      <c r="O15" s="149">
        <f>'シングルス入力シート'!G20</f>
        <v>0</v>
      </c>
      <c r="P15" s="163"/>
      <c r="Q15" s="2"/>
      <c r="R15" s="21">
        <v>7</v>
      </c>
      <c r="S15" s="148">
        <f>'シングルス入力シート'!E24</f>
        <v>0</v>
      </c>
      <c r="T15" s="149"/>
      <c r="U15" s="149"/>
      <c r="V15" s="149"/>
      <c r="W15" s="149"/>
      <c r="X15" s="149"/>
      <c r="Y15" s="148">
        <f>'シングルス入力シート'!F24</f>
        <v>0</v>
      </c>
      <c r="Z15" s="149"/>
      <c r="AA15" s="149"/>
      <c r="AB15" s="149"/>
      <c r="AC15" s="149"/>
      <c r="AD15" s="149"/>
      <c r="AE15" s="149">
        <f>'シングルス入力シート'!G24</f>
        <v>0</v>
      </c>
      <c r="AF15" s="163"/>
    </row>
    <row r="16" spans="2:32" ht="27" customHeight="1" thickBot="1">
      <c r="B16" s="38">
        <v>4</v>
      </c>
      <c r="C16" s="154">
        <f>'シングルス入力シート'!E21</f>
        <v>0</v>
      </c>
      <c r="D16" s="155"/>
      <c r="E16" s="155"/>
      <c r="F16" s="155"/>
      <c r="G16" s="155"/>
      <c r="H16" s="155"/>
      <c r="I16" s="154">
        <f>'シングルス入力シート'!F21</f>
        <v>0</v>
      </c>
      <c r="J16" s="155"/>
      <c r="K16" s="155"/>
      <c r="L16" s="155"/>
      <c r="M16" s="155"/>
      <c r="N16" s="155"/>
      <c r="O16" s="155">
        <f>'シングルス入力シート'!G21</f>
        <v>0</v>
      </c>
      <c r="P16" s="160"/>
      <c r="Q16" s="2"/>
      <c r="R16" s="38">
        <v>8</v>
      </c>
      <c r="S16" s="154">
        <f>'シングルス入力シート'!E25</f>
        <v>0</v>
      </c>
      <c r="T16" s="155"/>
      <c r="U16" s="155"/>
      <c r="V16" s="155"/>
      <c r="W16" s="155"/>
      <c r="X16" s="155"/>
      <c r="Y16" s="154">
        <f>'シングルス入力シート'!F25</f>
        <v>0</v>
      </c>
      <c r="Z16" s="155"/>
      <c r="AA16" s="155"/>
      <c r="AB16" s="155"/>
      <c r="AC16" s="155"/>
      <c r="AD16" s="155"/>
      <c r="AE16" s="155">
        <f>'シングルス入力シート'!G25</f>
        <v>0</v>
      </c>
      <c r="AF16" s="160"/>
    </row>
    <row r="18" spans="2:32" ht="17.25" customHeight="1">
      <c r="B18" s="5" t="s">
        <v>8</v>
      </c>
      <c r="C18" s="175">
        <f>'シングルス入力シート'!D28</f>
        <v>0</v>
      </c>
      <c r="D18" s="175"/>
      <c r="E18" s="175"/>
      <c r="F18" s="175"/>
      <c r="G18" s="175"/>
      <c r="H18" s="1" t="s">
        <v>9</v>
      </c>
      <c r="I18" s="176" t="s">
        <v>52</v>
      </c>
      <c r="J18" s="176"/>
      <c r="K18" s="176"/>
      <c r="L18" s="176"/>
      <c r="M18" s="176"/>
      <c r="R18" s="5" t="s">
        <v>16</v>
      </c>
      <c r="S18" s="177" t="s">
        <v>14</v>
      </c>
      <c r="T18" s="177"/>
      <c r="U18" s="177"/>
      <c r="V18" s="178">
        <f>'シングルス入力シート'!BH25</f>
        <v>0</v>
      </c>
      <c r="W18" s="178"/>
      <c r="X18" s="1" t="s">
        <v>13</v>
      </c>
      <c r="Y18" s="2" t="s">
        <v>12</v>
      </c>
      <c r="Z18" s="2" t="s">
        <v>11</v>
      </c>
      <c r="AA18" s="178">
        <f>'シングルス入力シート'!BH32</f>
        <v>0</v>
      </c>
      <c r="AB18" s="178"/>
      <c r="AC18" s="178"/>
      <c r="AD18" s="178"/>
      <c r="AE18" s="1" t="s">
        <v>10</v>
      </c>
      <c r="AF18" s="1" t="s">
        <v>15</v>
      </c>
    </row>
    <row r="19" ht="4.5" customHeight="1" thickBot="1"/>
    <row r="20" spans="2:32" ht="13.5" customHeight="1">
      <c r="B20" s="171" t="s">
        <v>49</v>
      </c>
      <c r="C20" s="173" t="s">
        <v>21</v>
      </c>
      <c r="D20" s="164"/>
      <c r="E20" s="164"/>
      <c r="F20" s="164"/>
      <c r="G20" s="164"/>
      <c r="H20" s="164"/>
      <c r="I20" s="164" t="s">
        <v>20</v>
      </c>
      <c r="J20" s="164"/>
      <c r="K20" s="164"/>
      <c r="L20" s="164"/>
      <c r="M20" s="164"/>
      <c r="N20" s="164"/>
      <c r="O20" s="164" t="s">
        <v>19</v>
      </c>
      <c r="P20" s="165"/>
      <c r="Q20" s="2"/>
      <c r="R20" s="171" t="s">
        <v>49</v>
      </c>
      <c r="S20" s="173" t="s">
        <v>21</v>
      </c>
      <c r="T20" s="164"/>
      <c r="U20" s="164"/>
      <c r="V20" s="164"/>
      <c r="W20" s="164"/>
      <c r="X20" s="164"/>
      <c r="Y20" s="164" t="s">
        <v>20</v>
      </c>
      <c r="Z20" s="164"/>
      <c r="AA20" s="164"/>
      <c r="AB20" s="164"/>
      <c r="AC20" s="164"/>
      <c r="AD20" s="164"/>
      <c r="AE20" s="164" t="s">
        <v>19</v>
      </c>
      <c r="AF20" s="165"/>
    </row>
    <row r="21" spans="2:32" ht="13.5" customHeight="1" thickBot="1">
      <c r="B21" s="172"/>
      <c r="C21" s="174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  <c r="Q21" s="2"/>
      <c r="R21" s="172"/>
      <c r="S21" s="174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7"/>
    </row>
    <row r="22" spans="2:32" ht="27" customHeight="1">
      <c r="B22" s="19">
        <v>1</v>
      </c>
      <c r="C22" s="168">
        <f>'シングルス入力シート'!E30</f>
        <v>0</v>
      </c>
      <c r="D22" s="169"/>
      <c r="E22" s="169"/>
      <c r="F22" s="169"/>
      <c r="G22" s="169"/>
      <c r="H22" s="169"/>
      <c r="I22" s="168">
        <f>'シングルス入力シート'!F30</f>
        <v>0</v>
      </c>
      <c r="J22" s="169"/>
      <c r="K22" s="169"/>
      <c r="L22" s="169"/>
      <c r="M22" s="169"/>
      <c r="N22" s="169"/>
      <c r="O22" s="169">
        <f>'シングルス入力シート'!G30</f>
        <v>0</v>
      </c>
      <c r="P22" s="170"/>
      <c r="Q22" s="2"/>
      <c r="R22" s="19">
        <v>5</v>
      </c>
      <c r="S22" s="168">
        <f>'シングルス入力シート'!E34</f>
        <v>0</v>
      </c>
      <c r="T22" s="169"/>
      <c r="U22" s="169"/>
      <c r="V22" s="169"/>
      <c r="W22" s="169"/>
      <c r="X22" s="169"/>
      <c r="Y22" s="168">
        <f>'シングルス入力シート'!F34</f>
        <v>0</v>
      </c>
      <c r="Z22" s="169"/>
      <c r="AA22" s="169"/>
      <c r="AB22" s="169"/>
      <c r="AC22" s="169"/>
      <c r="AD22" s="169"/>
      <c r="AE22" s="169">
        <f>'シングルス入力シート'!G34</f>
        <v>0</v>
      </c>
      <c r="AF22" s="170"/>
    </row>
    <row r="23" spans="2:32" ht="27" customHeight="1">
      <c r="B23" s="20">
        <v>2</v>
      </c>
      <c r="C23" s="148">
        <f>'シングルス入力シート'!E31</f>
        <v>0</v>
      </c>
      <c r="D23" s="149"/>
      <c r="E23" s="149"/>
      <c r="F23" s="149"/>
      <c r="G23" s="149"/>
      <c r="H23" s="149"/>
      <c r="I23" s="148">
        <f>'シングルス入力シート'!F31</f>
        <v>0</v>
      </c>
      <c r="J23" s="149"/>
      <c r="K23" s="149"/>
      <c r="L23" s="149"/>
      <c r="M23" s="149"/>
      <c r="N23" s="149"/>
      <c r="O23" s="149">
        <f>'シングルス入力シート'!G31</f>
        <v>0</v>
      </c>
      <c r="P23" s="163"/>
      <c r="Q23" s="2"/>
      <c r="R23" s="20">
        <v>6</v>
      </c>
      <c r="S23" s="148">
        <f>'シングルス入力シート'!E35</f>
        <v>0</v>
      </c>
      <c r="T23" s="149"/>
      <c r="U23" s="149"/>
      <c r="V23" s="149"/>
      <c r="W23" s="149"/>
      <c r="X23" s="149"/>
      <c r="Y23" s="148">
        <f>'シングルス入力シート'!F35</f>
        <v>0</v>
      </c>
      <c r="Z23" s="149"/>
      <c r="AA23" s="149"/>
      <c r="AB23" s="149"/>
      <c r="AC23" s="149"/>
      <c r="AD23" s="149"/>
      <c r="AE23" s="149">
        <f>'シングルス入力シート'!G35</f>
        <v>0</v>
      </c>
      <c r="AF23" s="163"/>
    </row>
    <row r="24" spans="2:32" ht="27" customHeight="1">
      <c r="B24" s="21">
        <v>3</v>
      </c>
      <c r="C24" s="148">
        <f>'シングルス入力シート'!E32</f>
        <v>0</v>
      </c>
      <c r="D24" s="149"/>
      <c r="E24" s="149"/>
      <c r="F24" s="149"/>
      <c r="G24" s="149"/>
      <c r="H24" s="149"/>
      <c r="I24" s="148">
        <f>'シングルス入力シート'!F32</f>
        <v>0</v>
      </c>
      <c r="J24" s="149"/>
      <c r="K24" s="149"/>
      <c r="L24" s="149"/>
      <c r="M24" s="149"/>
      <c r="N24" s="149"/>
      <c r="O24" s="149">
        <f>'シングルス入力シート'!G32</f>
        <v>0</v>
      </c>
      <c r="P24" s="163"/>
      <c r="Q24" s="2"/>
      <c r="R24" s="21">
        <v>7</v>
      </c>
      <c r="S24" s="148">
        <f>'シングルス入力シート'!E36</f>
        <v>0</v>
      </c>
      <c r="T24" s="149"/>
      <c r="U24" s="149"/>
      <c r="V24" s="149"/>
      <c r="W24" s="149"/>
      <c r="X24" s="149"/>
      <c r="Y24" s="148">
        <f>'シングルス入力シート'!F36</f>
        <v>0</v>
      </c>
      <c r="Z24" s="149"/>
      <c r="AA24" s="149"/>
      <c r="AB24" s="149"/>
      <c r="AC24" s="149"/>
      <c r="AD24" s="149"/>
      <c r="AE24" s="149">
        <f>'シングルス入力シート'!G36</f>
        <v>0</v>
      </c>
      <c r="AF24" s="163"/>
    </row>
    <row r="25" spans="2:32" ht="27" customHeight="1" thickBot="1">
      <c r="B25" s="38">
        <v>4</v>
      </c>
      <c r="C25" s="154">
        <f>'シングルス入力シート'!E33</f>
        <v>0</v>
      </c>
      <c r="D25" s="155"/>
      <c r="E25" s="155"/>
      <c r="F25" s="155"/>
      <c r="G25" s="155"/>
      <c r="H25" s="155"/>
      <c r="I25" s="154">
        <f>'シングルス入力シート'!F33</f>
        <v>0</v>
      </c>
      <c r="J25" s="155"/>
      <c r="K25" s="155"/>
      <c r="L25" s="155"/>
      <c r="M25" s="155"/>
      <c r="N25" s="155"/>
      <c r="O25" s="155">
        <f>'シングルス入力シート'!G33</f>
        <v>0</v>
      </c>
      <c r="P25" s="160"/>
      <c r="Q25" s="2"/>
      <c r="R25" s="38">
        <v>8</v>
      </c>
      <c r="S25" s="154">
        <f>'シングルス入力シート'!E37</f>
        <v>0</v>
      </c>
      <c r="T25" s="155"/>
      <c r="U25" s="155"/>
      <c r="V25" s="155"/>
      <c r="W25" s="155"/>
      <c r="X25" s="155"/>
      <c r="Y25" s="154">
        <f>'シングルス入力シート'!F37</f>
        <v>0</v>
      </c>
      <c r="Z25" s="155"/>
      <c r="AA25" s="155"/>
      <c r="AB25" s="155"/>
      <c r="AC25" s="155"/>
      <c r="AD25" s="155"/>
      <c r="AE25" s="155">
        <f>'シングルス入力シート'!G37</f>
        <v>0</v>
      </c>
      <c r="AF25" s="160"/>
    </row>
    <row r="27" spans="2:32" ht="17.25" customHeight="1">
      <c r="B27" s="5" t="s">
        <v>8</v>
      </c>
      <c r="C27" s="175">
        <f>'シングルス入力シート'!D40</f>
        <v>0</v>
      </c>
      <c r="D27" s="175"/>
      <c r="E27" s="175"/>
      <c r="F27" s="175"/>
      <c r="G27" s="175"/>
      <c r="H27" s="1" t="s">
        <v>9</v>
      </c>
      <c r="I27" s="176" t="s">
        <v>52</v>
      </c>
      <c r="J27" s="176"/>
      <c r="K27" s="176"/>
      <c r="L27" s="176"/>
      <c r="M27" s="176"/>
      <c r="R27" s="5" t="s">
        <v>16</v>
      </c>
      <c r="S27" s="177" t="s">
        <v>14</v>
      </c>
      <c r="T27" s="177"/>
      <c r="U27" s="177"/>
      <c r="V27" s="178">
        <f>'シングルス入力シート'!BH33</f>
        <v>0</v>
      </c>
      <c r="W27" s="178"/>
      <c r="X27" s="1" t="s">
        <v>13</v>
      </c>
      <c r="Y27" s="2" t="s">
        <v>12</v>
      </c>
      <c r="Z27" s="2" t="s">
        <v>11</v>
      </c>
      <c r="AA27" s="178">
        <f>'シングルス入力シート'!BH40</f>
        <v>0</v>
      </c>
      <c r="AB27" s="178"/>
      <c r="AC27" s="178"/>
      <c r="AD27" s="178"/>
      <c r="AE27" s="1" t="s">
        <v>10</v>
      </c>
      <c r="AF27" s="1" t="s">
        <v>15</v>
      </c>
    </row>
    <row r="28" ht="4.5" customHeight="1" thickBot="1"/>
    <row r="29" spans="2:32" ht="13.5" customHeight="1">
      <c r="B29" s="171" t="s">
        <v>49</v>
      </c>
      <c r="C29" s="173" t="s">
        <v>21</v>
      </c>
      <c r="D29" s="164"/>
      <c r="E29" s="164"/>
      <c r="F29" s="164"/>
      <c r="G29" s="164"/>
      <c r="H29" s="164"/>
      <c r="I29" s="164" t="s">
        <v>20</v>
      </c>
      <c r="J29" s="164"/>
      <c r="K29" s="164"/>
      <c r="L29" s="164"/>
      <c r="M29" s="164"/>
      <c r="N29" s="164"/>
      <c r="O29" s="164" t="s">
        <v>19</v>
      </c>
      <c r="P29" s="165"/>
      <c r="Q29" s="2"/>
      <c r="R29" s="171" t="s">
        <v>49</v>
      </c>
      <c r="S29" s="173" t="s">
        <v>21</v>
      </c>
      <c r="T29" s="164"/>
      <c r="U29" s="164"/>
      <c r="V29" s="164"/>
      <c r="W29" s="164"/>
      <c r="X29" s="164"/>
      <c r="Y29" s="164" t="s">
        <v>20</v>
      </c>
      <c r="Z29" s="164"/>
      <c r="AA29" s="164"/>
      <c r="AB29" s="164"/>
      <c r="AC29" s="164"/>
      <c r="AD29" s="164"/>
      <c r="AE29" s="164" t="s">
        <v>19</v>
      </c>
      <c r="AF29" s="165"/>
    </row>
    <row r="30" spans="2:32" ht="13.5" customHeight="1" thickBot="1">
      <c r="B30" s="172"/>
      <c r="C30" s="174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7"/>
      <c r="Q30" s="2"/>
      <c r="R30" s="172"/>
      <c r="S30" s="174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7"/>
    </row>
    <row r="31" spans="2:32" ht="27" customHeight="1">
      <c r="B31" s="19">
        <v>1</v>
      </c>
      <c r="C31" s="168">
        <f>'シングルス入力シート'!E42</f>
        <v>0</v>
      </c>
      <c r="D31" s="169"/>
      <c r="E31" s="169"/>
      <c r="F31" s="169"/>
      <c r="G31" s="169"/>
      <c r="H31" s="169"/>
      <c r="I31" s="168">
        <f>'シングルス入力シート'!F42</f>
        <v>0</v>
      </c>
      <c r="J31" s="169"/>
      <c r="K31" s="169"/>
      <c r="L31" s="169"/>
      <c r="M31" s="169"/>
      <c r="N31" s="169"/>
      <c r="O31" s="169">
        <f>'シングルス入力シート'!G42</f>
        <v>0</v>
      </c>
      <c r="P31" s="170"/>
      <c r="Q31" s="2"/>
      <c r="R31" s="19">
        <v>5</v>
      </c>
      <c r="S31" s="168">
        <f>'シングルス入力シート'!E46</f>
        <v>0</v>
      </c>
      <c r="T31" s="169"/>
      <c r="U31" s="169"/>
      <c r="V31" s="169"/>
      <c r="W31" s="169"/>
      <c r="X31" s="169"/>
      <c r="Y31" s="168">
        <f>'シングルス入力シート'!F46</f>
        <v>0</v>
      </c>
      <c r="Z31" s="169"/>
      <c r="AA31" s="169"/>
      <c r="AB31" s="169"/>
      <c r="AC31" s="169"/>
      <c r="AD31" s="169"/>
      <c r="AE31" s="169">
        <f>'シングルス入力シート'!G46</f>
        <v>0</v>
      </c>
      <c r="AF31" s="170"/>
    </row>
    <row r="32" spans="2:32" ht="27" customHeight="1">
      <c r="B32" s="20">
        <v>2</v>
      </c>
      <c r="C32" s="148">
        <f>'シングルス入力シート'!E43</f>
        <v>0</v>
      </c>
      <c r="D32" s="149"/>
      <c r="E32" s="149"/>
      <c r="F32" s="149"/>
      <c r="G32" s="149"/>
      <c r="H32" s="149"/>
      <c r="I32" s="148">
        <f>'シングルス入力シート'!F43</f>
        <v>0</v>
      </c>
      <c r="J32" s="149"/>
      <c r="K32" s="149"/>
      <c r="L32" s="149"/>
      <c r="M32" s="149"/>
      <c r="N32" s="149"/>
      <c r="O32" s="149">
        <f>'シングルス入力シート'!G43</f>
        <v>0</v>
      </c>
      <c r="P32" s="163"/>
      <c r="Q32" s="2"/>
      <c r="R32" s="20">
        <v>6</v>
      </c>
      <c r="S32" s="148">
        <f>'シングルス入力シート'!E47</f>
        <v>0</v>
      </c>
      <c r="T32" s="149"/>
      <c r="U32" s="149"/>
      <c r="V32" s="149"/>
      <c r="W32" s="149"/>
      <c r="X32" s="149"/>
      <c r="Y32" s="148">
        <f>'シングルス入力シート'!F47</f>
        <v>0</v>
      </c>
      <c r="Z32" s="149"/>
      <c r="AA32" s="149"/>
      <c r="AB32" s="149"/>
      <c r="AC32" s="149"/>
      <c r="AD32" s="149"/>
      <c r="AE32" s="149">
        <f>'シングルス入力シート'!G47</f>
        <v>0</v>
      </c>
      <c r="AF32" s="163"/>
    </row>
    <row r="33" spans="2:32" ht="27" customHeight="1">
      <c r="B33" s="21">
        <v>3</v>
      </c>
      <c r="C33" s="148">
        <f>'シングルス入力シート'!E44</f>
        <v>0</v>
      </c>
      <c r="D33" s="149"/>
      <c r="E33" s="149"/>
      <c r="F33" s="149"/>
      <c r="G33" s="149"/>
      <c r="H33" s="149"/>
      <c r="I33" s="148">
        <f>'シングルス入力シート'!F44</f>
        <v>0</v>
      </c>
      <c r="J33" s="149"/>
      <c r="K33" s="149"/>
      <c r="L33" s="149"/>
      <c r="M33" s="149"/>
      <c r="N33" s="149"/>
      <c r="O33" s="149">
        <f>'シングルス入力シート'!G44</f>
        <v>0</v>
      </c>
      <c r="P33" s="163"/>
      <c r="Q33" s="2"/>
      <c r="R33" s="21">
        <v>7</v>
      </c>
      <c r="S33" s="148">
        <f>'シングルス入力シート'!E48</f>
        <v>0</v>
      </c>
      <c r="T33" s="149"/>
      <c r="U33" s="149"/>
      <c r="V33" s="149"/>
      <c r="W33" s="149"/>
      <c r="X33" s="149"/>
      <c r="Y33" s="148">
        <f>'シングルス入力シート'!F48</f>
        <v>0</v>
      </c>
      <c r="Z33" s="149"/>
      <c r="AA33" s="149"/>
      <c r="AB33" s="149"/>
      <c r="AC33" s="149"/>
      <c r="AD33" s="149"/>
      <c r="AE33" s="149">
        <f>'シングルス入力シート'!G48</f>
        <v>0</v>
      </c>
      <c r="AF33" s="163"/>
    </row>
    <row r="34" spans="2:32" ht="27" customHeight="1" thickBot="1">
      <c r="B34" s="38">
        <v>4</v>
      </c>
      <c r="C34" s="154">
        <f>'シングルス入力シート'!E45</f>
        <v>0</v>
      </c>
      <c r="D34" s="155"/>
      <c r="E34" s="155"/>
      <c r="F34" s="155"/>
      <c r="G34" s="155"/>
      <c r="H34" s="155"/>
      <c r="I34" s="154">
        <f>'シングルス入力シート'!F45</f>
        <v>0</v>
      </c>
      <c r="J34" s="155"/>
      <c r="K34" s="155"/>
      <c r="L34" s="155"/>
      <c r="M34" s="155"/>
      <c r="N34" s="155"/>
      <c r="O34" s="155">
        <f>'シングルス入力シート'!G45</f>
        <v>0</v>
      </c>
      <c r="P34" s="160"/>
      <c r="Q34" s="2"/>
      <c r="R34" s="38">
        <v>8</v>
      </c>
      <c r="S34" s="154">
        <f>'シングルス入力シート'!E49</f>
        <v>0</v>
      </c>
      <c r="T34" s="155"/>
      <c r="U34" s="155"/>
      <c r="V34" s="155"/>
      <c r="W34" s="155"/>
      <c r="X34" s="155"/>
      <c r="Y34" s="154">
        <f>'シングルス入力シート'!F49</f>
        <v>0</v>
      </c>
      <c r="Z34" s="155"/>
      <c r="AA34" s="155"/>
      <c r="AB34" s="155"/>
      <c r="AC34" s="155"/>
      <c r="AD34" s="155"/>
      <c r="AE34" s="155">
        <f>'シングルス入力シート'!G49</f>
        <v>0</v>
      </c>
      <c r="AF34" s="160"/>
    </row>
    <row r="35" spans="1:38" ht="16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I35" s="7"/>
      <c r="AJ35" s="7"/>
      <c r="AK35" s="7"/>
      <c r="AL35" s="7"/>
    </row>
    <row r="36" spans="5:36" ht="16.5" customHeight="1">
      <c r="E36" s="7"/>
      <c r="W36" s="162">
        <f>'シングルス入力シート'!D7</f>
        <v>0</v>
      </c>
      <c r="X36" s="162"/>
      <c r="Y36" s="162"/>
      <c r="Z36" s="1" t="s">
        <v>63</v>
      </c>
      <c r="AC36" s="1" t="s">
        <v>62</v>
      </c>
      <c r="AF36" s="7" t="s">
        <v>61</v>
      </c>
      <c r="AJ36" s="7"/>
    </row>
    <row r="37" spans="2:36" ht="16.5" customHeight="1">
      <c r="B37" s="179" t="s">
        <v>22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J37" s="7"/>
    </row>
    <row r="38" spans="2:32" ht="12" customHeight="1"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</row>
    <row r="39" spans="2:41" ht="12" customHeight="1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O39" s="7"/>
    </row>
    <row r="40" spans="2:25" ht="19.5" customHeight="1">
      <c r="B40" s="161">
        <f>'シングルス入力シート'!D9</f>
        <v>0</v>
      </c>
      <c r="C40" s="161"/>
      <c r="D40" s="161"/>
      <c r="E40" s="161"/>
      <c r="F40" s="161"/>
      <c r="G40" s="161"/>
      <c r="H40" s="161"/>
      <c r="I40" s="161"/>
      <c r="J40" s="3"/>
      <c r="Y40" s="7"/>
    </row>
    <row r="41" spans="2:11" s="22" customFormat="1" ht="19.5" customHeight="1">
      <c r="B41" s="32"/>
      <c r="C41" s="153">
        <f>'シングルス入力シート'!D8</f>
        <v>0</v>
      </c>
      <c r="D41" s="153"/>
      <c r="E41" s="153"/>
      <c r="F41" s="153"/>
      <c r="G41" s="153"/>
      <c r="H41" s="153"/>
      <c r="I41" s="153"/>
      <c r="J41" s="153"/>
      <c r="K41" s="22" t="s">
        <v>23</v>
      </c>
    </row>
    <row r="42" spans="12:27" ht="12" customHeight="1">
      <c r="L42" s="150" t="s">
        <v>46</v>
      </c>
      <c r="M42" s="150"/>
      <c r="N42" s="156">
        <f>'シングルス入力シート'!BH41</f>
        <v>0</v>
      </c>
      <c r="O42" s="156"/>
      <c r="P42" s="156"/>
      <c r="Q42" s="156"/>
      <c r="R42" s="156"/>
      <c r="S42" s="158" t="s">
        <v>48</v>
      </c>
      <c r="T42" s="158"/>
      <c r="U42" s="17"/>
      <c r="V42" s="17"/>
      <c r="W42" s="17"/>
      <c r="X42" s="17"/>
      <c r="Y42" s="17"/>
      <c r="Z42" s="17"/>
      <c r="AA42" s="17"/>
    </row>
    <row r="43" spans="12:28" ht="12" customHeight="1">
      <c r="L43" s="151"/>
      <c r="M43" s="151"/>
      <c r="N43" s="157"/>
      <c r="O43" s="157"/>
      <c r="P43" s="157"/>
      <c r="Q43" s="157"/>
      <c r="R43" s="157"/>
      <c r="S43" s="159"/>
      <c r="T43" s="159"/>
      <c r="U43" s="18"/>
      <c r="V43" s="17"/>
      <c r="W43" s="17"/>
      <c r="X43" s="17"/>
      <c r="Y43" s="17"/>
      <c r="Z43" s="17"/>
      <c r="AA43" s="17"/>
      <c r="AB43" s="7"/>
    </row>
    <row r="44" spans="12:28" ht="6" customHeight="1">
      <c r="L44" s="28"/>
      <c r="M44" s="28"/>
      <c r="N44" s="16"/>
      <c r="O44" s="16"/>
      <c r="P44" s="16"/>
      <c r="Q44" s="16"/>
      <c r="R44" s="16"/>
      <c r="S44" s="29"/>
      <c r="T44" s="29"/>
      <c r="U44" s="17"/>
      <c r="V44" s="17"/>
      <c r="W44" s="17"/>
      <c r="X44" s="17"/>
      <c r="Y44" s="17"/>
      <c r="Z44" s="17"/>
      <c r="AA44" s="17"/>
      <c r="AB44" s="7"/>
    </row>
    <row r="45" spans="3:26" s="22" customFormat="1" ht="19.5" customHeight="1">
      <c r="C45" s="30" t="s">
        <v>50</v>
      </c>
      <c r="D45" s="153">
        <f>E2</f>
        <v>0</v>
      </c>
      <c r="E45" s="153"/>
      <c r="F45" s="153"/>
      <c r="G45" s="153"/>
      <c r="H45" s="153"/>
      <c r="I45" s="153"/>
      <c r="J45" s="153"/>
      <c r="K45" s="153"/>
      <c r="L45" s="153"/>
      <c r="M45" s="153"/>
      <c r="N45" s="31" t="s">
        <v>51</v>
      </c>
      <c r="O45" s="152" t="s">
        <v>24</v>
      </c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</row>
    <row r="46" spans="19:22" ht="17.25" customHeight="1">
      <c r="S46" s="177" t="s">
        <v>25</v>
      </c>
      <c r="T46" s="177"/>
      <c r="U46" s="177"/>
      <c r="V46" s="177"/>
    </row>
    <row r="47" spans="20:28" ht="17.25" customHeight="1">
      <c r="T47" s="200" t="str">
        <f>'シングルス入力シート'!D12</f>
        <v>米子市テニス協会</v>
      </c>
      <c r="U47" s="200"/>
      <c r="V47" s="200"/>
      <c r="W47" s="200"/>
      <c r="X47" s="200"/>
      <c r="Y47" s="200"/>
      <c r="Z47" s="200"/>
      <c r="AA47" s="200"/>
      <c r="AB47" s="200"/>
    </row>
    <row r="48" spans="20:31" ht="21.75" customHeight="1"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" t="s">
        <v>26</v>
      </c>
    </row>
    <row r="49" ht="17.25" customHeight="1">
      <c r="W49" s="10"/>
    </row>
    <row r="51" spans="4:30" ht="17.25" customHeight="1">
      <c r="D51" s="129" t="s">
        <v>0</v>
      </c>
      <c r="E51" s="199">
        <f>E2</f>
        <v>0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29" t="s">
        <v>1</v>
      </c>
      <c r="U51" s="177" t="s">
        <v>2</v>
      </c>
      <c r="V51" s="177"/>
      <c r="W51" s="177"/>
      <c r="X51" s="177"/>
      <c r="Y51" s="177"/>
      <c r="Z51" s="177"/>
      <c r="AA51" s="177"/>
      <c r="AB51" s="177"/>
      <c r="AC51" s="177"/>
      <c r="AD51" s="177"/>
    </row>
    <row r="52" spans="4:38" ht="17.25" customHeight="1">
      <c r="D52" s="12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29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L52" s="7"/>
    </row>
    <row r="53" ht="8.25" customHeight="1"/>
    <row r="54" spans="2:32" s="22" customFormat="1" ht="21" customHeight="1">
      <c r="B54" s="180" t="s">
        <v>3</v>
      </c>
      <c r="C54" s="180"/>
      <c r="D54" s="180"/>
      <c r="E54" s="180"/>
      <c r="F54" s="23"/>
      <c r="G54" s="183">
        <f>'シングルス入力シート'!D8</f>
        <v>0</v>
      </c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23"/>
      <c r="U54" s="24"/>
      <c r="V54" s="181" t="s">
        <v>18</v>
      </c>
      <c r="W54" s="181"/>
      <c r="X54" s="181"/>
      <c r="Y54" s="25" t="s">
        <v>50</v>
      </c>
      <c r="Z54" s="182">
        <f>'シングルス入力シート'!D9</f>
        <v>0</v>
      </c>
      <c r="AA54" s="182"/>
      <c r="AB54" s="182"/>
      <c r="AC54" s="182"/>
      <c r="AD54" s="182"/>
      <c r="AE54" s="182"/>
      <c r="AF54" s="26" t="s">
        <v>51</v>
      </c>
    </row>
    <row r="55" spans="2:5" ht="9.75" customHeight="1">
      <c r="B55" s="129"/>
      <c r="C55" s="129"/>
      <c r="D55" s="129"/>
      <c r="E55" s="129"/>
    </row>
    <row r="56" spans="2:32" s="22" customFormat="1" ht="21" customHeight="1">
      <c r="B56" s="180" t="s">
        <v>6</v>
      </c>
      <c r="C56" s="180"/>
      <c r="D56" s="180"/>
      <c r="E56" s="180"/>
      <c r="F56" s="183">
        <f>'シングルス入力シート'!D10</f>
        <v>0</v>
      </c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27"/>
      <c r="V56" s="181" t="s">
        <v>7</v>
      </c>
      <c r="W56" s="181"/>
      <c r="X56" s="181"/>
      <c r="Y56" s="182">
        <f>'シングルス入力シート'!D11</f>
        <v>0</v>
      </c>
      <c r="Z56" s="182"/>
      <c r="AA56" s="182"/>
      <c r="AB56" s="182"/>
      <c r="AC56" s="182"/>
      <c r="AD56" s="182"/>
      <c r="AE56" s="182"/>
      <c r="AF56" s="182"/>
    </row>
    <row r="58" spans="2:32" ht="17.25" customHeight="1">
      <c r="B58" s="5" t="s">
        <v>8</v>
      </c>
      <c r="C58" s="175">
        <f>'シングルス入力シート'!D55</f>
        <v>0</v>
      </c>
      <c r="D58" s="175"/>
      <c r="E58" s="175"/>
      <c r="F58" s="175"/>
      <c r="G58" s="175"/>
      <c r="H58" s="1" t="s">
        <v>9</v>
      </c>
      <c r="I58" s="176" t="s">
        <v>52</v>
      </c>
      <c r="J58" s="176"/>
      <c r="K58" s="176"/>
      <c r="L58" s="176"/>
      <c r="M58" s="176"/>
      <c r="R58" s="5" t="s">
        <v>16</v>
      </c>
      <c r="S58" s="177" t="s">
        <v>14</v>
      </c>
      <c r="T58" s="177"/>
      <c r="U58" s="177"/>
      <c r="V58" s="178">
        <f>'シングルス入力シート'!BH43</f>
        <v>0</v>
      </c>
      <c r="W58" s="178"/>
      <c r="X58" s="1" t="s">
        <v>13</v>
      </c>
      <c r="Y58" s="2" t="s">
        <v>12</v>
      </c>
      <c r="Z58" s="2" t="s">
        <v>11</v>
      </c>
      <c r="AA58" s="178">
        <f>'シングルス入力シート'!BH50</f>
        <v>0</v>
      </c>
      <c r="AB58" s="178"/>
      <c r="AC58" s="178"/>
      <c r="AD58" s="178"/>
      <c r="AE58" s="1" t="s">
        <v>10</v>
      </c>
      <c r="AF58" s="1" t="s">
        <v>15</v>
      </c>
    </row>
    <row r="59" ht="4.5" customHeight="1" thickBot="1"/>
    <row r="60" spans="2:32" ht="13.5" customHeight="1">
      <c r="B60" s="171" t="s">
        <v>49</v>
      </c>
      <c r="C60" s="173" t="s">
        <v>21</v>
      </c>
      <c r="D60" s="164"/>
      <c r="E60" s="164"/>
      <c r="F60" s="164"/>
      <c r="G60" s="164"/>
      <c r="H60" s="164"/>
      <c r="I60" s="164" t="s">
        <v>20</v>
      </c>
      <c r="J60" s="164"/>
      <c r="K60" s="164"/>
      <c r="L60" s="164"/>
      <c r="M60" s="164"/>
      <c r="N60" s="164"/>
      <c r="O60" s="164" t="s">
        <v>19</v>
      </c>
      <c r="P60" s="165"/>
      <c r="Q60" s="2"/>
      <c r="R60" s="171" t="s">
        <v>49</v>
      </c>
      <c r="S60" s="173" t="s">
        <v>21</v>
      </c>
      <c r="T60" s="164"/>
      <c r="U60" s="164"/>
      <c r="V60" s="164"/>
      <c r="W60" s="164"/>
      <c r="X60" s="164"/>
      <c r="Y60" s="164" t="s">
        <v>20</v>
      </c>
      <c r="Z60" s="164"/>
      <c r="AA60" s="164"/>
      <c r="AB60" s="164"/>
      <c r="AC60" s="164"/>
      <c r="AD60" s="164"/>
      <c r="AE60" s="164" t="s">
        <v>19</v>
      </c>
      <c r="AF60" s="165"/>
    </row>
    <row r="61" spans="2:32" ht="13.5" customHeight="1" thickBot="1">
      <c r="B61" s="172"/>
      <c r="C61" s="174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7"/>
      <c r="Q61" s="2"/>
      <c r="R61" s="172"/>
      <c r="S61" s="174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7"/>
    </row>
    <row r="62" spans="2:32" ht="27" customHeight="1">
      <c r="B62" s="19">
        <v>1</v>
      </c>
      <c r="C62" s="189">
        <f>'シングルス入力シート'!E57</f>
        <v>0</v>
      </c>
      <c r="D62" s="169"/>
      <c r="E62" s="169"/>
      <c r="F62" s="169"/>
      <c r="G62" s="169"/>
      <c r="H62" s="169"/>
      <c r="I62" s="168">
        <f>'シングルス入力シート'!F57</f>
        <v>0</v>
      </c>
      <c r="J62" s="169"/>
      <c r="K62" s="169"/>
      <c r="L62" s="169"/>
      <c r="M62" s="169"/>
      <c r="N62" s="169"/>
      <c r="O62" s="169">
        <f>'シングルス入力シート'!G57</f>
        <v>0</v>
      </c>
      <c r="P62" s="170"/>
      <c r="Q62" s="2"/>
      <c r="R62" s="19">
        <v>5</v>
      </c>
      <c r="S62" s="189">
        <f>'シングルス入力シート'!E61</f>
        <v>0</v>
      </c>
      <c r="T62" s="169"/>
      <c r="U62" s="169"/>
      <c r="V62" s="169"/>
      <c r="W62" s="169"/>
      <c r="X62" s="169"/>
      <c r="Y62" s="185">
        <f>'シングルス入力シート'!F61</f>
        <v>0</v>
      </c>
      <c r="Z62" s="169"/>
      <c r="AA62" s="169"/>
      <c r="AB62" s="169"/>
      <c r="AC62" s="169"/>
      <c r="AD62" s="169"/>
      <c r="AE62" s="169">
        <f>'シングルス入力シート'!G61</f>
        <v>0</v>
      </c>
      <c r="AF62" s="170"/>
    </row>
    <row r="63" spans="2:32" ht="27" customHeight="1">
      <c r="B63" s="20">
        <v>2</v>
      </c>
      <c r="C63" s="191">
        <f>'シングルス入力シート'!E58</f>
        <v>0</v>
      </c>
      <c r="D63" s="149"/>
      <c r="E63" s="149"/>
      <c r="F63" s="149"/>
      <c r="G63" s="149"/>
      <c r="H63" s="149"/>
      <c r="I63" s="148">
        <f>'シングルス入力シート'!F58</f>
        <v>0</v>
      </c>
      <c r="J63" s="149"/>
      <c r="K63" s="149"/>
      <c r="L63" s="149"/>
      <c r="M63" s="149"/>
      <c r="N63" s="149"/>
      <c r="O63" s="149">
        <f>'シングルス入力シート'!G58</f>
        <v>0</v>
      </c>
      <c r="P63" s="163"/>
      <c r="Q63" s="2"/>
      <c r="R63" s="20">
        <v>6</v>
      </c>
      <c r="S63" s="190">
        <f>'シングルス入力シート'!E62</f>
        <v>0</v>
      </c>
      <c r="T63" s="187"/>
      <c r="U63" s="187"/>
      <c r="V63" s="187"/>
      <c r="W63" s="187"/>
      <c r="X63" s="187"/>
      <c r="Y63" s="186">
        <f>'シングルス入力シート'!F62</f>
        <v>0</v>
      </c>
      <c r="Z63" s="187"/>
      <c r="AA63" s="187"/>
      <c r="AB63" s="187"/>
      <c r="AC63" s="187"/>
      <c r="AD63" s="187"/>
      <c r="AE63" s="187">
        <f>'シングルス入力シート'!G62</f>
        <v>0</v>
      </c>
      <c r="AF63" s="188"/>
    </row>
    <row r="64" spans="2:32" ht="27" customHeight="1">
      <c r="B64" s="21">
        <v>3</v>
      </c>
      <c r="C64" s="191">
        <f>'シングルス入力シート'!E59</f>
        <v>0</v>
      </c>
      <c r="D64" s="149"/>
      <c r="E64" s="149"/>
      <c r="F64" s="149"/>
      <c r="G64" s="149"/>
      <c r="H64" s="149"/>
      <c r="I64" s="148">
        <f>'シングルス入力シート'!F59</f>
        <v>0</v>
      </c>
      <c r="J64" s="149"/>
      <c r="K64" s="149"/>
      <c r="L64" s="149"/>
      <c r="M64" s="149"/>
      <c r="N64" s="149"/>
      <c r="O64" s="149">
        <f>'シングルス入力シート'!G59</f>
        <v>0</v>
      </c>
      <c r="P64" s="163"/>
      <c r="Q64" s="2"/>
      <c r="R64" s="21">
        <v>7</v>
      </c>
      <c r="S64" s="190">
        <f>'シングルス入力シート'!E63</f>
        <v>0</v>
      </c>
      <c r="T64" s="187"/>
      <c r="U64" s="187"/>
      <c r="V64" s="187"/>
      <c r="W64" s="187"/>
      <c r="X64" s="187"/>
      <c r="Y64" s="186">
        <f>'シングルス入力シート'!F63</f>
        <v>0</v>
      </c>
      <c r="Z64" s="187"/>
      <c r="AA64" s="187"/>
      <c r="AB64" s="187"/>
      <c r="AC64" s="187"/>
      <c r="AD64" s="187"/>
      <c r="AE64" s="187">
        <f>'シングルス入力シート'!G63</f>
        <v>0</v>
      </c>
      <c r="AF64" s="188"/>
    </row>
    <row r="65" spans="2:32" ht="27" customHeight="1" thickBot="1">
      <c r="B65" s="38">
        <v>4</v>
      </c>
      <c r="C65" s="192">
        <f>'シングルス入力シート'!E60</f>
        <v>0</v>
      </c>
      <c r="D65" s="193"/>
      <c r="E65" s="193"/>
      <c r="F65" s="193"/>
      <c r="G65" s="193"/>
      <c r="H65" s="193"/>
      <c r="I65" s="194">
        <f>'シングルス入力シート'!F60</f>
        <v>0</v>
      </c>
      <c r="J65" s="193"/>
      <c r="K65" s="193"/>
      <c r="L65" s="193"/>
      <c r="M65" s="193"/>
      <c r="N65" s="193"/>
      <c r="O65" s="193">
        <f>'シングルス入力シート'!G60</f>
        <v>0</v>
      </c>
      <c r="P65" s="195"/>
      <c r="Q65" s="2"/>
      <c r="R65" s="38">
        <v>8</v>
      </c>
      <c r="S65" s="192">
        <f>'シングルス入力シート'!E64</f>
        <v>0</v>
      </c>
      <c r="T65" s="193"/>
      <c r="U65" s="193"/>
      <c r="V65" s="193"/>
      <c r="W65" s="193"/>
      <c r="X65" s="193"/>
      <c r="Y65" s="194">
        <f>'シングルス入力シート'!F64</f>
        <v>0</v>
      </c>
      <c r="Z65" s="193"/>
      <c r="AA65" s="193"/>
      <c r="AB65" s="193"/>
      <c r="AC65" s="193"/>
      <c r="AD65" s="193"/>
      <c r="AE65" s="193">
        <f>'シングルス入力シート'!G64</f>
        <v>0</v>
      </c>
      <c r="AF65" s="195"/>
    </row>
    <row r="67" spans="2:32" ht="17.25" customHeight="1">
      <c r="B67" s="5" t="s">
        <v>8</v>
      </c>
      <c r="C67" s="175">
        <f>'シングルス入力シート'!D66</f>
        <v>0</v>
      </c>
      <c r="D67" s="175"/>
      <c r="E67" s="175"/>
      <c r="F67" s="175"/>
      <c r="G67" s="175"/>
      <c r="H67" s="1" t="s">
        <v>9</v>
      </c>
      <c r="I67" s="176" t="s">
        <v>52</v>
      </c>
      <c r="J67" s="176"/>
      <c r="K67" s="176"/>
      <c r="L67" s="176"/>
      <c r="M67" s="176"/>
      <c r="R67" s="5" t="s">
        <v>16</v>
      </c>
      <c r="S67" s="177" t="s">
        <v>14</v>
      </c>
      <c r="T67" s="177"/>
      <c r="U67" s="177"/>
      <c r="V67" s="178">
        <f>'シングルス入力シート'!BH51</f>
        <v>0</v>
      </c>
      <c r="W67" s="178"/>
      <c r="X67" s="1" t="s">
        <v>13</v>
      </c>
      <c r="Y67" s="2" t="s">
        <v>12</v>
      </c>
      <c r="Z67" s="2" t="s">
        <v>11</v>
      </c>
      <c r="AA67" s="178">
        <f>'シングルス入力シート'!BH58</f>
        <v>0</v>
      </c>
      <c r="AB67" s="178"/>
      <c r="AC67" s="178"/>
      <c r="AD67" s="178"/>
      <c r="AE67" s="1" t="s">
        <v>10</v>
      </c>
      <c r="AF67" s="1" t="s">
        <v>15</v>
      </c>
    </row>
    <row r="68" ht="4.5" customHeight="1" thickBot="1"/>
    <row r="69" spans="2:32" ht="13.5" customHeight="1">
      <c r="B69" s="171" t="s">
        <v>49</v>
      </c>
      <c r="C69" s="173" t="s">
        <v>21</v>
      </c>
      <c r="D69" s="164"/>
      <c r="E69" s="164"/>
      <c r="F69" s="164"/>
      <c r="G69" s="164"/>
      <c r="H69" s="164"/>
      <c r="I69" s="164" t="s">
        <v>20</v>
      </c>
      <c r="J69" s="164"/>
      <c r="K69" s="164"/>
      <c r="L69" s="164"/>
      <c r="M69" s="164"/>
      <c r="N69" s="164"/>
      <c r="O69" s="164" t="s">
        <v>19</v>
      </c>
      <c r="P69" s="165"/>
      <c r="Q69" s="2"/>
      <c r="R69" s="171" t="s">
        <v>49</v>
      </c>
      <c r="S69" s="173" t="s">
        <v>21</v>
      </c>
      <c r="T69" s="164"/>
      <c r="U69" s="164"/>
      <c r="V69" s="164"/>
      <c r="W69" s="164"/>
      <c r="X69" s="164"/>
      <c r="Y69" s="164" t="s">
        <v>20</v>
      </c>
      <c r="Z69" s="164"/>
      <c r="AA69" s="164"/>
      <c r="AB69" s="164"/>
      <c r="AC69" s="164"/>
      <c r="AD69" s="164"/>
      <c r="AE69" s="164" t="s">
        <v>19</v>
      </c>
      <c r="AF69" s="165"/>
    </row>
    <row r="70" spans="2:32" ht="13.5" customHeight="1" thickBot="1">
      <c r="B70" s="172"/>
      <c r="C70" s="174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7"/>
      <c r="Q70" s="2"/>
      <c r="R70" s="172"/>
      <c r="S70" s="174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7"/>
    </row>
    <row r="71" spans="2:32" ht="27" customHeight="1">
      <c r="B71" s="19">
        <v>1</v>
      </c>
      <c r="C71" s="189">
        <f>'シングルス入力シート'!E68</f>
        <v>0</v>
      </c>
      <c r="D71" s="169"/>
      <c r="E71" s="169"/>
      <c r="F71" s="169"/>
      <c r="G71" s="169"/>
      <c r="H71" s="169"/>
      <c r="I71" s="169">
        <f>'シングルス入力シート'!F68</f>
        <v>0</v>
      </c>
      <c r="J71" s="169"/>
      <c r="K71" s="169"/>
      <c r="L71" s="169"/>
      <c r="M71" s="169"/>
      <c r="N71" s="169"/>
      <c r="O71" s="169">
        <f>'シングルス入力シート'!G68</f>
        <v>0</v>
      </c>
      <c r="P71" s="170"/>
      <c r="Q71" s="2"/>
      <c r="R71" s="19">
        <v>5</v>
      </c>
      <c r="S71" s="189">
        <f>'シングルス入力シート'!E72</f>
        <v>0</v>
      </c>
      <c r="T71" s="169"/>
      <c r="U71" s="169"/>
      <c r="V71" s="169"/>
      <c r="W71" s="169"/>
      <c r="X71" s="169"/>
      <c r="Y71" s="168">
        <f>'シングルス入力シート'!F72</f>
        <v>0</v>
      </c>
      <c r="Z71" s="169"/>
      <c r="AA71" s="169"/>
      <c r="AB71" s="169"/>
      <c r="AC71" s="169"/>
      <c r="AD71" s="169"/>
      <c r="AE71" s="169">
        <f>'シングルス入力シート'!G72</f>
        <v>0</v>
      </c>
      <c r="AF71" s="170"/>
    </row>
    <row r="72" spans="2:32" ht="27" customHeight="1">
      <c r="B72" s="20">
        <v>2</v>
      </c>
      <c r="C72" s="191">
        <f>'シングルス入力シート'!E69</f>
        <v>0</v>
      </c>
      <c r="D72" s="149"/>
      <c r="E72" s="149"/>
      <c r="F72" s="149"/>
      <c r="G72" s="149"/>
      <c r="H72" s="149"/>
      <c r="I72" s="148">
        <f>'シングルス入力シート'!F69</f>
        <v>0</v>
      </c>
      <c r="J72" s="149"/>
      <c r="K72" s="149"/>
      <c r="L72" s="149"/>
      <c r="M72" s="149"/>
      <c r="N72" s="149"/>
      <c r="O72" s="149">
        <f>'シングルス入力シート'!G69</f>
        <v>0</v>
      </c>
      <c r="P72" s="163"/>
      <c r="Q72" s="2"/>
      <c r="R72" s="20">
        <v>6</v>
      </c>
      <c r="S72" s="190">
        <f>'シングルス入力シート'!E73</f>
        <v>0</v>
      </c>
      <c r="T72" s="187"/>
      <c r="U72" s="187"/>
      <c r="V72" s="187"/>
      <c r="W72" s="187"/>
      <c r="X72" s="187"/>
      <c r="Y72" s="186">
        <f>'シングルス入力シート'!F73</f>
        <v>0</v>
      </c>
      <c r="Z72" s="187"/>
      <c r="AA72" s="187"/>
      <c r="AB72" s="187"/>
      <c r="AC72" s="187"/>
      <c r="AD72" s="187"/>
      <c r="AE72" s="187">
        <f>'シングルス入力シート'!G73</f>
        <v>0</v>
      </c>
      <c r="AF72" s="188"/>
    </row>
    <row r="73" spans="2:32" ht="27" customHeight="1">
      <c r="B73" s="21">
        <v>3</v>
      </c>
      <c r="C73" s="191">
        <f>'シングルス入力シート'!E70</f>
        <v>0</v>
      </c>
      <c r="D73" s="149"/>
      <c r="E73" s="149"/>
      <c r="F73" s="149"/>
      <c r="G73" s="149"/>
      <c r="H73" s="149"/>
      <c r="I73" s="148">
        <f>'シングルス入力シート'!F70</f>
        <v>0</v>
      </c>
      <c r="J73" s="149"/>
      <c r="K73" s="149"/>
      <c r="L73" s="149"/>
      <c r="M73" s="149"/>
      <c r="N73" s="149"/>
      <c r="O73" s="149">
        <f>'シングルス入力シート'!G70</f>
        <v>0</v>
      </c>
      <c r="P73" s="163"/>
      <c r="Q73" s="2"/>
      <c r="R73" s="21">
        <v>7</v>
      </c>
      <c r="S73" s="190">
        <f>'シングルス入力シート'!E74</f>
        <v>0</v>
      </c>
      <c r="T73" s="187"/>
      <c r="U73" s="187"/>
      <c r="V73" s="187"/>
      <c r="W73" s="187"/>
      <c r="X73" s="187"/>
      <c r="Y73" s="186">
        <f>'シングルス入力シート'!F74</f>
        <v>0</v>
      </c>
      <c r="Z73" s="187"/>
      <c r="AA73" s="187"/>
      <c r="AB73" s="187"/>
      <c r="AC73" s="187"/>
      <c r="AD73" s="187"/>
      <c r="AE73" s="187">
        <f>'シングルス入力シート'!G74</f>
        <v>0</v>
      </c>
      <c r="AF73" s="188"/>
    </row>
    <row r="74" spans="2:32" ht="27" customHeight="1" thickBot="1">
      <c r="B74" s="38">
        <v>4</v>
      </c>
      <c r="C74" s="192">
        <f>'シングルス入力シート'!E71</f>
        <v>0</v>
      </c>
      <c r="D74" s="193"/>
      <c r="E74" s="193"/>
      <c r="F74" s="193"/>
      <c r="G74" s="193"/>
      <c r="H74" s="193"/>
      <c r="I74" s="194">
        <f>'シングルス入力シート'!F71</f>
        <v>0</v>
      </c>
      <c r="J74" s="193"/>
      <c r="K74" s="193"/>
      <c r="L74" s="193"/>
      <c r="M74" s="193"/>
      <c r="N74" s="193"/>
      <c r="O74" s="193">
        <f>'シングルス入力シート'!G71</f>
        <v>0</v>
      </c>
      <c r="P74" s="195"/>
      <c r="Q74" s="2"/>
      <c r="R74" s="38">
        <v>8</v>
      </c>
      <c r="S74" s="192">
        <f>'シングルス入力シート'!E75</f>
        <v>0</v>
      </c>
      <c r="T74" s="193"/>
      <c r="U74" s="193"/>
      <c r="V74" s="193"/>
      <c r="W74" s="193"/>
      <c r="X74" s="193"/>
      <c r="Y74" s="194">
        <f>'シングルス入力シート'!F75</f>
        <v>0</v>
      </c>
      <c r="Z74" s="193"/>
      <c r="AA74" s="193"/>
      <c r="AB74" s="193"/>
      <c r="AC74" s="193"/>
      <c r="AD74" s="193"/>
      <c r="AE74" s="193">
        <f>'シングルス入力シート'!G75</f>
        <v>0</v>
      </c>
      <c r="AF74" s="195"/>
    </row>
    <row r="76" spans="2:32" ht="17.25" customHeight="1">
      <c r="B76" s="5" t="s">
        <v>8</v>
      </c>
      <c r="C76" s="175">
        <f>'シングルス入力シート'!D77</f>
        <v>0</v>
      </c>
      <c r="D76" s="175"/>
      <c r="E76" s="175"/>
      <c r="F76" s="175"/>
      <c r="G76" s="175"/>
      <c r="H76" s="1" t="s">
        <v>9</v>
      </c>
      <c r="I76" s="176" t="s">
        <v>52</v>
      </c>
      <c r="J76" s="176"/>
      <c r="K76" s="176"/>
      <c r="L76" s="176"/>
      <c r="M76" s="176"/>
      <c r="R76" s="5" t="s">
        <v>16</v>
      </c>
      <c r="S76" s="177" t="s">
        <v>14</v>
      </c>
      <c r="T76" s="177"/>
      <c r="U76" s="177"/>
      <c r="V76" s="178">
        <f>'シングルス入力シート'!BH59</f>
        <v>0</v>
      </c>
      <c r="W76" s="178"/>
      <c r="X76" s="1" t="s">
        <v>13</v>
      </c>
      <c r="Y76" s="2" t="s">
        <v>12</v>
      </c>
      <c r="Z76" s="2" t="s">
        <v>11</v>
      </c>
      <c r="AA76" s="178">
        <f>'シングルス入力シート'!BH66</f>
        <v>0</v>
      </c>
      <c r="AB76" s="178"/>
      <c r="AC76" s="178"/>
      <c r="AD76" s="178"/>
      <c r="AE76" s="1" t="s">
        <v>10</v>
      </c>
      <c r="AF76" s="1" t="s">
        <v>15</v>
      </c>
    </row>
    <row r="77" ht="4.5" customHeight="1" thickBot="1"/>
    <row r="78" spans="2:32" ht="13.5" customHeight="1">
      <c r="B78" s="171" t="s">
        <v>49</v>
      </c>
      <c r="C78" s="173" t="s">
        <v>21</v>
      </c>
      <c r="D78" s="164"/>
      <c r="E78" s="164"/>
      <c r="F78" s="164"/>
      <c r="G78" s="164"/>
      <c r="H78" s="164"/>
      <c r="I78" s="164" t="s">
        <v>20</v>
      </c>
      <c r="J78" s="164"/>
      <c r="K78" s="164"/>
      <c r="L78" s="164"/>
      <c r="M78" s="164"/>
      <c r="N78" s="164"/>
      <c r="O78" s="164" t="s">
        <v>19</v>
      </c>
      <c r="P78" s="165"/>
      <c r="Q78" s="2"/>
      <c r="R78" s="171" t="s">
        <v>49</v>
      </c>
      <c r="S78" s="173" t="s">
        <v>21</v>
      </c>
      <c r="T78" s="164"/>
      <c r="U78" s="164"/>
      <c r="V78" s="164"/>
      <c r="W78" s="164"/>
      <c r="X78" s="164"/>
      <c r="Y78" s="164" t="s">
        <v>20</v>
      </c>
      <c r="Z78" s="164"/>
      <c r="AA78" s="164"/>
      <c r="AB78" s="164"/>
      <c r="AC78" s="164"/>
      <c r="AD78" s="164"/>
      <c r="AE78" s="164" t="s">
        <v>19</v>
      </c>
      <c r="AF78" s="165"/>
    </row>
    <row r="79" spans="2:32" ht="13.5" customHeight="1" thickBot="1">
      <c r="B79" s="172"/>
      <c r="C79" s="174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7"/>
      <c r="Q79" s="2"/>
      <c r="R79" s="172"/>
      <c r="S79" s="174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7"/>
    </row>
    <row r="80" spans="2:32" ht="27" customHeight="1">
      <c r="B80" s="19">
        <v>1</v>
      </c>
      <c r="C80" s="189">
        <f>'シングルス入力シート'!E79</f>
        <v>0</v>
      </c>
      <c r="D80" s="169"/>
      <c r="E80" s="169"/>
      <c r="F80" s="169"/>
      <c r="G80" s="169"/>
      <c r="H80" s="169"/>
      <c r="I80" s="168">
        <f>'シングルス入力シート'!F79</f>
        <v>0</v>
      </c>
      <c r="J80" s="169"/>
      <c r="K80" s="169"/>
      <c r="L80" s="169"/>
      <c r="M80" s="169"/>
      <c r="N80" s="169"/>
      <c r="O80" s="169">
        <f>'シングルス入力シート'!G79</f>
        <v>0</v>
      </c>
      <c r="P80" s="170"/>
      <c r="Q80" s="2"/>
      <c r="R80" s="19">
        <v>5</v>
      </c>
      <c r="S80" s="189">
        <f>'シングルス入力シート'!E83</f>
        <v>0</v>
      </c>
      <c r="T80" s="169"/>
      <c r="U80" s="169"/>
      <c r="V80" s="169"/>
      <c r="W80" s="169"/>
      <c r="X80" s="169"/>
      <c r="Y80" s="168">
        <f>'シングルス入力シート'!F83</f>
        <v>0</v>
      </c>
      <c r="Z80" s="169"/>
      <c r="AA80" s="169"/>
      <c r="AB80" s="169"/>
      <c r="AC80" s="169"/>
      <c r="AD80" s="169"/>
      <c r="AE80" s="169">
        <f>'シングルス入力シート'!G83</f>
        <v>0</v>
      </c>
      <c r="AF80" s="170"/>
    </row>
    <row r="81" spans="2:32" ht="27" customHeight="1">
      <c r="B81" s="20">
        <v>2</v>
      </c>
      <c r="C81" s="191">
        <f>'シングルス入力シート'!E80</f>
        <v>0</v>
      </c>
      <c r="D81" s="149"/>
      <c r="E81" s="149"/>
      <c r="F81" s="149"/>
      <c r="G81" s="149"/>
      <c r="H81" s="149"/>
      <c r="I81" s="148">
        <f>'シングルス入力シート'!F80</f>
        <v>0</v>
      </c>
      <c r="J81" s="149"/>
      <c r="K81" s="149"/>
      <c r="L81" s="149"/>
      <c r="M81" s="149"/>
      <c r="N81" s="149"/>
      <c r="O81" s="149">
        <f>'シングルス入力シート'!G80</f>
        <v>0</v>
      </c>
      <c r="P81" s="163"/>
      <c r="Q81" s="2"/>
      <c r="R81" s="20">
        <v>6</v>
      </c>
      <c r="S81" s="190">
        <f>'シングルス入力シート'!E84</f>
        <v>0</v>
      </c>
      <c r="T81" s="187"/>
      <c r="U81" s="187"/>
      <c r="V81" s="187"/>
      <c r="W81" s="187"/>
      <c r="X81" s="187"/>
      <c r="Y81" s="186">
        <f>'シングルス入力シート'!F84</f>
        <v>0</v>
      </c>
      <c r="Z81" s="187"/>
      <c r="AA81" s="187"/>
      <c r="AB81" s="187"/>
      <c r="AC81" s="187"/>
      <c r="AD81" s="187"/>
      <c r="AE81" s="187">
        <f>'シングルス入力シート'!G84</f>
        <v>0</v>
      </c>
      <c r="AF81" s="188"/>
    </row>
    <row r="82" spans="2:32" ht="27" customHeight="1">
      <c r="B82" s="21">
        <v>3</v>
      </c>
      <c r="C82" s="191">
        <f>'シングルス入力シート'!E81</f>
        <v>0</v>
      </c>
      <c r="D82" s="149"/>
      <c r="E82" s="149"/>
      <c r="F82" s="149"/>
      <c r="G82" s="149"/>
      <c r="H82" s="149"/>
      <c r="I82" s="148">
        <f>'シングルス入力シート'!F81</f>
        <v>0</v>
      </c>
      <c r="J82" s="149"/>
      <c r="K82" s="149"/>
      <c r="L82" s="149"/>
      <c r="M82" s="149"/>
      <c r="N82" s="149"/>
      <c r="O82" s="149">
        <f>'シングルス入力シート'!G81</f>
        <v>0</v>
      </c>
      <c r="P82" s="163"/>
      <c r="Q82" s="2"/>
      <c r="R82" s="21">
        <v>7</v>
      </c>
      <c r="S82" s="190">
        <f>'シングルス入力シート'!E85</f>
        <v>0</v>
      </c>
      <c r="T82" s="187"/>
      <c r="U82" s="187"/>
      <c r="V82" s="187"/>
      <c r="W82" s="187"/>
      <c r="X82" s="187"/>
      <c r="Y82" s="186">
        <f>'シングルス入力シート'!F85</f>
        <v>0</v>
      </c>
      <c r="Z82" s="187"/>
      <c r="AA82" s="187"/>
      <c r="AB82" s="187"/>
      <c r="AC82" s="187"/>
      <c r="AD82" s="187"/>
      <c r="AE82" s="187">
        <f>'シングルス入力シート'!G85</f>
        <v>0</v>
      </c>
      <c r="AF82" s="188"/>
    </row>
    <row r="83" spans="2:32" ht="27" customHeight="1" thickBot="1">
      <c r="B83" s="38">
        <v>4</v>
      </c>
      <c r="C83" s="192">
        <f>'シングルス入力シート'!E82</f>
        <v>0</v>
      </c>
      <c r="D83" s="193"/>
      <c r="E83" s="193"/>
      <c r="F83" s="193"/>
      <c r="G83" s="193"/>
      <c r="H83" s="193"/>
      <c r="I83" s="194">
        <f>'シングルス入力シート'!F82</f>
        <v>0</v>
      </c>
      <c r="J83" s="193"/>
      <c r="K83" s="193"/>
      <c r="L83" s="193"/>
      <c r="M83" s="193"/>
      <c r="N83" s="193"/>
      <c r="O83" s="193">
        <f>'シングルス入力シート'!G82</f>
        <v>0</v>
      </c>
      <c r="P83" s="195"/>
      <c r="Q83" s="2"/>
      <c r="R83" s="38">
        <v>8</v>
      </c>
      <c r="S83" s="192">
        <f>'シングルス入力シート'!E86</f>
        <v>0</v>
      </c>
      <c r="T83" s="193"/>
      <c r="U83" s="193"/>
      <c r="V83" s="193"/>
      <c r="W83" s="193"/>
      <c r="X83" s="193"/>
      <c r="Y83" s="194">
        <f>'シングルス入力シート'!F86</f>
        <v>0</v>
      </c>
      <c r="Z83" s="193"/>
      <c r="AA83" s="193"/>
      <c r="AB83" s="193"/>
      <c r="AC83" s="193"/>
      <c r="AD83" s="193"/>
      <c r="AE83" s="193">
        <f>'シングルス入力シート'!G86</f>
        <v>0</v>
      </c>
      <c r="AF83" s="195"/>
    </row>
    <row r="84" spans="1:38" ht="16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I84" s="7"/>
      <c r="AJ84" s="7"/>
      <c r="AK84" s="7"/>
      <c r="AL84" s="7"/>
    </row>
    <row r="85" spans="5:36" ht="16.5" customHeight="1">
      <c r="E85" s="7"/>
      <c r="W85" s="162">
        <f>'シングルス入力シート'!D7</f>
        <v>0</v>
      </c>
      <c r="X85" s="162"/>
      <c r="Y85" s="162"/>
      <c r="Z85" s="1" t="s">
        <v>63</v>
      </c>
      <c r="AC85" s="1" t="s">
        <v>62</v>
      </c>
      <c r="AF85" s="7" t="s">
        <v>61</v>
      </c>
      <c r="AJ85" s="7"/>
    </row>
    <row r="86" spans="2:36" ht="16.5" customHeight="1">
      <c r="B86" s="179" t="s">
        <v>22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J86" s="7"/>
    </row>
    <row r="87" spans="2:32" ht="12" customHeight="1"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</row>
    <row r="88" spans="2:41" ht="12" customHeight="1"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O88" s="7"/>
    </row>
    <row r="89" spans="2:25" ht="19.5" customHeight="1">
      <c r="B89" s="161">
        <f>'シングルス入力シート'!D9</f>
        <v>0</v>
      </c>
      <c r="C89" s="161"/>
      <c r="D89" s="161"/>
      <c r="E89" s="161"/>
      <c r="F89" s="161"/>
      <c r="G89" s="161"/>
      <c r="H89" s="161"/>
      <c r="I89" s="161"/>
      <c r="J89" s="3"/>
      <c r="Y89" s="7"/>
    </row>
    <row r="90" spans="2:11" s="22" customFormat="1" ht="19.5" customHeight="1">
      <c r="B90" s="32"/>
      <c r="C90" s="153">
        <f>'シングルス入力シート'!D8</f>
        <v>0</v>
      </c>
      <c r="D90" s="153"/>
      <c r="E90" s="153"/>
      <c r="F90" s="153"/>
      <c r="G90" s="153"/>
      <c r="H90" s="153"/>
      <c r="I90" s="153"/>
      <c r="J90" s="153"/>
      <c r="K90" s="22" t="s">
        <v>23</v>
      </c>
    </row>
    <row r="91" spans="12:27" ht="12" customHeight="1">
      <c r="L91" s="150" t="s">
        <v>46</v>
      </c>
      <c r="M91" s="150"/>
      <c r="N91" s="156">
        <f>'シングルス入力シート'!BH67</f>
        <v>0</v>
      </c>
      <c r="O91" s="156"/>
      <c r="P91" s="156"/>
      <c r="Q91" s="156"/>
      <c r="R91" s="156"/>
      <c r="S91" s="158" t="s">
        <v>48</v>
      </c>
      <c r="T91" s="158"/>
      <c r="U91" s="17"/>
      <c r="V91" s="17"/>
      <c r="W91" s="17"/>
      <c r="X91" s="17"/>
      <c r="Y91" s="17"/>
      <c r="Z91" s="17"/>
      <c r="AA91" s="17"/>
    </row>
    <row r="92" spans="12:28" ht="12" customHeight="1">
      <c r="L92" s="151"/>
      <c r="M92" s="151"/>
      <c r="N92" s="157"/>
      <c r="O92" s="157"/>
      <c r="P92" s="157"/>
      <c r="Q92" s="157"/>
      <c r="R92" s="157"/>
      <c r="S92" s="159"/>
      <c r="T92" s="159"/>
      <c r="U92" s="18"/>
      <c r="V92" s="17"/>
      <c r="W92" s="17"/>
      <c r="X92" s="17"/>
      <c r="Y92" s="17"/>
      <c r="Z92" s="17"/>
      <c r="AA92" s="17"/>
      <c r="AB92" s="7"/>
    </row>
    <row r="93" spans="12:28" ht="6" customHeight="1">
      <c r="L93" s="28"/>
      <c r="M93" s="28"/>
      <c r="N93" s="16"/>
      <c r="O93" s="16"/>
      <c r="P93" s="16"/>
      <c r="Q93" s="16"/>
      <c r="R93" s="16"/>
      <c r="S93" s="29"/>
      <c r="T93" s="29"/>
      <c r="U93" s="17"/>
      <c r="V93" s="17"/>
      <c r="W93" s="17"/>
      <c r="X93" s="17"/>
      <c r="Y93" s="17"/>
      <c r="Z93" s="17"/>
      <c r="AA93" s="17"/>
      <c r="AB93" s="7"/>
    </row>
    <row r="94" spans="3:26" s="22" customFormat="1" ht="19.5" customHeight="1">
      <c r="C94" s="30" t="s">
        <v>50</v>
      </c>
      <c r="D94" s="153">
        <f>E2</f>
        <v>0</v>
      </c>
      <c r="E94" s="153"/>
      <c r="F94" s="153"/>
      <c r="G94" s="153"/>
      <c r="H94" s="153"/>
      <c r="I94" s="153"/>
      <c r="J94" s="153"/>
      <c r="K94" s="153"/>
      <c r="L94" s="153"/>
      <c r="M94" s="153"/>
      <c r="N94" s="31" t="s">
        <v>51</v>
      </c>
      <c r="O94" s="152" t="s">
        <v>24</v>
      </c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</row>
    <row r="95" spans="19:22" ht="17.25" customHeight="1">
      <c r="S95" s="177" t="s">
        <v>25</v>
      </c>
      <c r="T95" s="177"/>
      <c r="U95" s="177"/>
      <c r="V95" s="177"/>
    </row>
    <row r="96" spans="20:29" ht="17.25" customHeight="1">
      <c r="T96" s="200" t="str">
        <f>T47</f>
        <v>米子市テニス協会</v>
      </c>
      <c r="U96" s="200"/>
      <c r="V96" s="200"/>
      <c r="W96" s="200"/>
      <c r="X96" s="200"/>
      <c r="Y96" s="200"/>
      <c r="Z96" s="200"/>
      <c r="AA96" s="200"/>
      <c r="AB96" s="200"/>
      <c r="AC96" s="200"/>
    </row>
    <row r="97" spans="20:31" ht="21.75" customHeight="1"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" t="s">
        <v>26</v>
      </c>
    </row>
    <row r="98" ht="17.25" customHeight="1">
      <c r="W98" s="10"/>
    </row>
    <row r="100" spans="4:30" ht="17.25" customHeight="1">
      <c r="D100" s="129" t="s">
        <v>0</v>
      </c>
      <c r="E100" s="199">
        <f>E2</f>
        <v>0</v>
      </c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29" t="s">
        <v>1</v>
      </c>
      <c r="U100" s="177" t="s">
        <v>2</v>
      </c>
      <c r="V100" s="177"/>
      <c r="W100" s="177"/>
      <c r="X100" s="177"/>
      <c r="Y100" s="177"/>
      <c r="Z100" s="177"/>
      <c r="AA100" s="177"/>
      <c r="AB100" s="177"/>
      <c r="AC100" s="177"/>
      <c r="AD100" s="177"/>
    </row>
    <row r="101" spans="4:38" ht="17.25" customHeight="1">
      <c r="D101" s="12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29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  <c r="AL101" s="7"/>
    </row>
    <row r="102" ht="8.25" customHeight="1"/>
    <row r="103" spans="2:32" s="22" customFormat="1" ht="21" customHeight="1">
      <c r="B103" s="180" t="s">
        <v>3</v>
      </c>
      <c r="C103" s="180"/>
      <c r="D103" s="180"/>
      <c r="E103" s="180"/>
      <c r="F103" s="23"/>
      <c r="G103" s="183">
        <f>'シングルス入力シート'!D8</f>
        <v>0</v>
      </c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23"/>
      <c r="U103" s="24"/>
      <c r="V103" s="181" t="s">
        <v>18</v>
      </c>
      <c r="W103" s="181"/>
      <c r="X103" s="181"/>
      <c r="Y103" s="25" t="s">
        <v>50</v>
      </c>
      <c r="Z103" s="182">
        <f>'シングルス入力シート'!D9</f>
        <v>0</v>
      </c>
      <c r="AA103" s="182"/>
      <c r="AB103" s="182"/>
      <c r="AC103" s="182"/>
      <c r="AD103" s="182"/>
      <c r="AE103" s="182"/>
      <c r="AF103" s="26" t="s">
        <v>51</v>
      </c>
    </row>
    <row r="104" spans="2:5" ht="9.75" customHeight="1">
      <c r="B104" s="129"/>
      <c r="C104" s="129"/>
      <c r="D104" s="129"/>
      <c r="E104" s="129"/>
    </row>
    <row r="105" spans="2:32" s="22" customFormat="1" ht="21" customHeight="1">
      <c r="B105" s="180" t="s">
        <v>6</v>
      </c>
      <c r="C105" s="180"/>
      <c r="D105" s="180"/>
      <c r="E105" s="180"/>
      <c r="F105" s="183">
        <f>'シングルス入力シート'!D10</f>
        <v>0</v>
      </c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27"/>
      <c r="V105" s="181" t="s">
        <v>7</v>
      </c>
      <c r="W105" s="181"/>
      <c r="X105" s="181"/>
      <c r="Y105" s="182">
        <f>'シングルス入力シート'!D11</f>
        <v>0</v>
      </c>
      <c r="Z105" s="182"/>
      <c r="AA105" s="182"/>
      <c r="AB105" s="182"/>
      <c r="AC105" s="182"/>
      <c r="AD105" s="182"/>
      <c r="AE105" s="182"/>
      <c r="AF105" s="182"/>
    </row>
    <row r="107" spans="2:32" ht="17.25" customHeight="1">
      <c r="B107" s="5" t="s">
        <v>8</v>
      </c>
      <c r="C107" s="175">
        <f>'シングルス入力シート'!K55</f>
        <v>0</v>
      </c>
      <c r="D107" s="175"/>
      <c r="E107" s="175"/>
      <c r="F107" s="175"/>
      <c r="G107" s="175"/>
      <c r="H107" s="1" t="s">
        <v>9</v>
      </c>
      <c r="I107" s="176" t="s">
        <v>52</v>
      </c>
      <c r="J107" s="176"/>
      <c r="K107" s="176"/>
      <c r="L107" s="176"/>
      <c r="M107" s="176"/>
      <c r="R107" s="5" t="s">
        <v>16</v>
      </c>
      <c r="S107" s="177" t="s">
        <v>14</v>
      </c>
      <c r="T107" s="177"/>
      <c r="U107" s="177"/>
      <c r="V107" s="178">
        <f>'シングルス入力シート'!BH69</f>
        <v>0</v>
      </c>
      <c r="W107" s="178"/>
      <c r="X107" s="1" t="s">
        <v>13</v>
      </c>
      <c r="Y107" s="2" t="s">
        <v>12</v>
      </c>
      <c r="Z107" s="2" t="s">
        <v>11</v>
      </c>
      <c r="AA107" s="178">
        <f>'シングルス入力シート'!BH76</f>
        <v>0</v>
      </c>
      <c r="AB107" s="178"/>
      <c r="AC107" s="178"/>
      <c r="AD107" s="178"/>
      <c r="AE107" s="1" t="s">
        <v>10</v>
      </c>
      <c r="AF107" s="1" t="s">
        <v>15</v>
      </c>
    </row>
    <row r="108" ht="4.5" customHeight="1" thickBot="1"/>
    <row r="109" spans="2:32" ht="13.5" customHeight="1">
      <c r="B109" s="171" t="s">
        <v>49</v>
      </c>
      <c r="C109" s="173" t="s">
        <v>21</v>
      </c>
      <c r="D109" s="164"/>
      <c r="E109" s="164"/>
      <c r="F109" s="164"/>
      <c r="G109" s="164"/>
      <c r="H109" s="164"/>
      <c r="I109" s="164" t="s">
        <v>20</v>
      </c>
      <c r="J109" s="164"/>
      <c r="K109" s="164"/>
      <c r="L109" s="164"/>
      <c r="M109" s="164"/>
      <c r="N109" s="164"/>
      <c r="O109" s="164" t="s">
        <v>19</v>
      </c>
      <c r="P109" s="165"/>
      <c r="Q109" s="2"/>
      <c r="R109" s="171" t="s">
        <v>49</v>
      </c>
      <c r="S109" s="173" t="s">
        <v>21</v>
      </c>
      <c r="T109" s="164"/>
      <c r="U109" s="164"/>
      <c r="V109" s="164"/>
      <c r="W109" s="164"/>
      <c r="X109" s="164"/>
      <c r="Y109" s="164" t="s">
        <v>20</v>
      </c>
      <c r="Z109" s="164"/>
      <c r="AA109" s="164"/>
      <c r="AB109" s="164"/>
      <c r="AC109" s="164"/>
      <c r="AD109" s="164"/>
      <c r="AE109" s="164" t="s">
        <v>19</v>
      </c>
      <c r="AF109" s="165"/>
    </row>
    <row r="110" spans="2:32" ht="13.5" customHeight="1" thickBot="1">
      <c r="B110" s="172"/>
      <c r="C110" s="174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7"/>
      <c r="Q110" s="2"/>
      <c r="R110" s="172"/>
      <c r="S110" s="174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7"/>
    </row>
    <row r="111" spans="2:32" ht="27" customHeight="1">
      <c r="B111" s="19">
        <v>1</v>
      </c>
      <c r="C111" s="189">
        <f>'シングルス入力シート'!L57</f>
        <v>0</v>
      </c>
      <c r="D111" s="169"/>
      <c r="E111" s="169"/>
      <c r="F111" s="169"/>
      <c r="G111" s="169"/>
      <c r="H111" s="169"/>
      <c r="I111" s="196">
        <f>'シングルス入力シート'!M57</f>
        <v>0</v>
      </c>
      <c r="J111" s="196"/>
      <c r="K111" s="196"/>
      <c r="L111" s="196"/>
      <c r="M111" s="196"/>
      <c r="N111" s="196"/>
      <c r="O111" s="168">
        <f>'シングルス入力シート'!N57</f>
        <v>0</v>
      </c>
      <c r="P111" s="170"/>
      <c r="Q111" s="2"/>
      <c r="R111" s="19">
        <v>5</v>
      </c>
      <c r="S111" s="189">
        <f>'シングルス入力シート'!L61</f>
        <v>0</v>
      </c>
      <c r="T111" s="169"/>
      <c r="U111" s="169"/>
      <c r="V111" s="169"/>
      <c r="W111" s="169"/>
      <c r="X111" s="169"/>
      <c r="Y111" s="196">
        <f>'シングルス入力シート'!M61</f>
        <v>0</v>
      </c>
      <c r="Z111" s="196"/>
      <c r="AA111" s="196"/>
      <c r="AB111" s="196"/>
      <c r="AC111" s="196"/>
      <c r="AD111" s="196"/>
      <c r="AE111" s="168">
        <f>'シングルス入力シート'!N61</f>
        <v>0</v>
      </c>
      <c r="AF111" s="170"/>
    </row>
    <row r="112" spans="2:32" ht="27" customHeight="1">
      <c r="B112" s="20">
        <v>2</v>
      </c>
      <c r="C112" s="191">
        <f>'シングルス入力シート'!L58</f>
        <v>0</v>
      </c>
      <c r="D112" s="149"/>
      <c r="E112" s="149"/>
      <c r="F112" s="149"/>
      <c r="G112" s="149"/>
      <c r="H112" s="149"/>
      <c r="I112" s="149">
        <f>'シングルス入力シート'!M58</f>
        <v>0</v>
      </c>
      <c r="J112" s="149"/>
      <c r="K112" s="149"/>
      <c r="L112" s="149"/>
      <c r="M112" s="149"/>
      <c r="N112" s="149"/>
      <c r="O112" s="148">
        <f>'シングルス入力シート'!N58</f>
        <v>0</v>
      </c>
      <c r="P112" s="163"/>
      <c r="Q112" s="2"/>
      <c r="R112" s="20">
        <v>6</v>
      </c>
      <c r="S112" s="190">
        <f>'シングルス入力シート'!L62</f>
        <v>0</v>
      </c>
      <c r="T112" s="187"/>
      <c r="U112" s="187"/>
      <c r="V112" s="187"/>
      <c r="W112" s="187"/>
      <c r="X112" s="187"/>
      <c r="Y112" s="149">
        <f>'シングルス入力シート'!M62</f>
        <v>0</v>
      </c>
      <c r="Z112" s="149"/>
      <c r="AA112" s="149"/>
      <c r="AB112" s="149"/>
      <c r="AC112" s="149"/>
      <c r="AD112" s="149"/>
      <c r="AE112" s="186">
        <f>'シングルス入力シート'!N62</f>
        <v>0</v>
      </c>
      <c r="AF112" s="188"/>
    </row>
    <row r="113" spans="2:32" ht="27" customHeight="1">
      <c r="B113" s="21">
        <v>3</v>
      </c>
      <c r="C113" s="191">
        <f>'シングルス入力シート'!L59</f>
        <v>0</v>
      </c>
      <c r="D113" s="149"/>
      <c r="E113" s="149"/>
      <c r="F113" s="149"/>
      <c r="G113" s="149"/>
      <c r="H113" s="149"/>
      <c r="I113" s="187">
        <f>'シングルス入力シート'!M59</f>
        <v>0</v>
      </c>
      <c r="J113" s="187"/>
      <c r="K113" s="187"/>
      <c r="L113" s="187"/>
      <c r="M113" s="187"/>
      <c r="N113" s="187"/>
      <c r="O113" s="148">
        <f>'シングルス入力シート'!N59</f>
        <v>0</v>
      </c>
      <c r="P113" s="163"/>
      <c r="Q113" s="2"/>
      <c r="R113" s="21">
        <v>7</v>
      </c>
      <c r="S113" s="190">
        <f>'シングルス入力シート'!L63</f>
        <v>0</v>
      </c>
      <c r="T113" s="187"/>
      <c r="U113" s="187"/>
      <c r="V113" s="187"/>
      <c r="W113" s="187"/>
      <c r="X113" s="187"/>
      <c r="Y113" s="149">
        <f>'シングルス入力シート'!M63</f>
        <v>0</v>
      </c>
      <c r="Z113" s="149"/>
      <c r="AA113" s="149"/>
      <c r="AB113" s="149"/>
      <c r="AC113" s="149"/>
      <c r="AD113" s="149"/>
      <c r="AE113" s="186">
        <f>'シングルス入力シート'!N63</f>
        <v>0</v>
      </c>
      <c r="AF113" s="188"/>
    </row>
    <row r="114" spans="2:32" ht="27" customHeight="1" thickBot="1">
      <c r="B114" s="38">
        <v>4</v>
      </c>
      <c r="C114" s="192">
        <f>'シングルス入力シート'!L60</f>
        <v>0</v>
      </c>
      <c r="D114" s="193"/>
      <c r="E114" s="193"/>
      <c r="F114" s="193"/>
      <c r="G114" s="193"/>
      <c r="H114" s="193"/>
      <c r="I114" s="193">
        <f>'シングルス入力シート'!M60</f>
        <v>0</v>
      </c>
      <c r="J114" s="193"/>
      <c r="K114" s="193"/>
      <c r="L114" s="193"/>
      <c r="M114" s="193"/>
      <c r="N114" s="193"/>
      <c r="O114" s="194">
        <f>'シングルス入力シート'!N60</f>
        <v>0</v>
      </c>
      <c r="P114" s="195"/>
      <c r="Q114" s="2"/>
      <c r="R114" s="38">
        <v>8</v>
      </c>
      <c r="S114" s="192">
        <f>'シングルス入力シート'!L64</f>
        <v>0</v>
      </c>
      <c r="T114" s="193"/>
      <c r="U114" s="193"/>
      <c r="V114" s="193"/>
      <c r="W114" s="193"/>
      <c r="X114" s="193"/>
      <c r="Y114" s="193">
        <f>'シングルス入力シート'!M64</f>
        <v>0</v>
      </c>
      <c r="Z114" s="193"/>
      <c r="AA114" s="193"/>
      <c r="AB114" s="193"/>
      <c r="AC114" s="193"/>
      <c r="AD114" s="193"/>
      <c r="AE114" s="194">
        <f>'シングルス入力シート'!N64</f>
        <v>0</v>
      </c>
      <c r="AF114" s="195"/>
    </row>
    <row r="116" spans="2:32" ht="17.25" customHeight="1">
      <c r="B116" s="5" t="s">
        <v>8</v>
      </c>
      <c r="C116" s="175">
        <f>'シングルス入力シート'!K66</f>
        <v>0</v>
      </c>
      <c r="D116" s="175"/>
      <c r="E116" s="175"/>
      <c r="F116" s="175"/>
      <c r="G116" s="175"/>
      <c r="H116" s="1" t="s">
        <v>9</v>
      </c>
      <c r="I116" s="176" t="s">
        <v>52</v>
      </c>
      <c r="J116" s="176"/>
      <c r="K116" s="176"/>
      <c r="L116" s="176"/>
      <c r="M116" s="176"/>
      <c r="R116" s="5" t="s">
        <v>16</v>
      </c>
      <c r="S116" s="177" t="s">
        <v>14</v>
      </c>
      <c r="T116" s="177"/>
      <c r="U116" s="177"/>
      <c r="V116" s="178">
        <f>'シングルス入力シート'!BH77</f>
        <v>0</v>
      </c>
      <c r="W116" s="178"/>
      <c r="X116" s="1" t="s">
        <v>13</v>
      </c>
      <c r="Y116" s="2" t="s">
        <v>12</v>
      </c>
      <c r="Z116" s="2" t="s">
        <v>11</v>
      </c>
      <c r="AA116" s="178">
        <f>'シングルス入力シート'!BH84</f>
        <v>0</v>
      </c>
      <c r="AB116" s="178"/>
      <c r="AC116" s="178"/>
      <c r="AD116" s="178"/>
      <c r="AE116" s="1" t="s">
        <v>10</v>
      </c>
      <c r="AF116" s="1" t="s">
        <v>15</v>
      </c>
    </row>
    <row r="117" ht="4.5" customHeight="1" thickBot="1"/>
    <row r="118" spans="2:32" ht="13.5" customHeight="1">
      <c r="B118" s="171" t="s">
        <v>49</v>
      </c>
      <c r="C118" s="173" t="s">
        <v>21</v>
      </c>
      <c r="D118" s="164"/>
      <c r="E118" s="164"/>
      <c r="F118" s="164"/>
      <c r="G118" s="164"/>
      <c r="H118" s="164"/>
      <c r="I118" s="164" t="s">
        <v>20</v>
      </c>
      <c r="J118" s="164"/>
      <c r="K118" s="164"/>
      <c r="L118" s="164"/>
      <c r="M118" s="164"/>
      <c r="N118" s="164"/>
      <c r="O118" s="164" t="s">
        <v>19</v>
      </c>
      <c r="P118" s="165"/>
      <c r="Q118" s="2"/>
      <c r="R118" s="171" t="s">
        <v>49</v>
      </c>
      <c r="S118" s="173" t="s">
        <v>21</v>
      </c>
      <c r="T118" s="164"/>
      <c r="U118" s="164"/>
      <c r="V118" s="164"/>
      <c r="W118" s="164"/>
      <c r="X118" s="164"/>
      <c r="Y118" s="164" t="s">
        <v>20</v>
      </c>
      <c r="Z118" s="164"/>
      <c r="AA118" s="164"/>
      <c r="AB118" s="164"/>
      <c r="AC118" s="164"/>
      <c r="AD118" s="164"/>
      <c r="AE118" s="164" t="s">
        <v>19</v>
      </c>
      <c r="AF118" s="165"/>
    </row>
    <row r="119" spans="2:32" ht="13.5" customHeight="1" thickBot="1">
      <c r="B119" s="172"/>
      <c r="C119" s="174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7"/>
      <c r="Q119" s="2"/>
      <c r="R119" s="172"/>
      <c r="S119" s="174"/>
      <c r="T119" s="166"/>
      <c r="U119" s="16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7"/>
    </row>
    <row r="120" spans="2:32" ht="27" customHeight="1">
      <c r="B120" s="19">
        <v>1</v>
      </c>
      <c r="C120" s="189">
        <f>'シングルス入力シート'!L68</f>
        <v>0</v>
      </c>
      <c r="D120" s="169"/>
      <c r="E120" s="169"/>
      <c r="F120" s="169"/>
      <c r="G120" s="169"/>
      <c r="H120" s="169"/>
      <c r="I120" s="169">
        <f>'シングルス入力シート'!M68</f>
        <v>0</v>
      </c>
      <c r="J120" s="169"/>
      <c r="K120" s="169"/>
      <c r="L120" s="169"/>
      <c r="M120" s="169"/>
      <c r="N120" s="169"/>
      <c r="O120" s="168">
        <f>'シングルス入力シート'!N68</f>
        <v>0</v>
      </c>
      <c r="P120" s="170"/>
      <c r="Q120" s="2"/>
      <c r="R120" s="19">
        <v>5</v>
      </c>
      <c r="S120" s="189">
        <f>'シングルス入力シート'!L72</f>
        <v>0</v>
      </c>
      <c r="T120" s="169"/>
      <c r="U120" s="169"/>
      <c r="V120" s="169"/>
      <c r="W120" s="169"/>
      <c r="X120" s="169"/>
      <c r="Y120" s="196">
        <f>'シングルス入力シート'!M72</f>
        <v>0</v>
      </c>
      <c r="Z120" s="196"/>
      <c r="AA120" s="196"/>
      <c r="AB120" s="196"/>
      <c r="AC120" s="196"/>
      <c r="AD120" s="196"/>
      <c r="AE120" s="168">
        <f>'シングルス入力シート'!N72</f>
        <v>0</v>
      </c>
      <c r="AF120" s="170"/>
    </row>
    <row r="121" spans="2:32" ht="27" customHeight="1">
      <c r="B121" s="20">
        <v>2</v>
      </c>
      <c r="C121" s="190">
        <f>'シングルス入力シート'!L69</f>
        <v>0</v>
      </c>
      <c r="D121" s="187"/>
      <c r="E121" s="187"/>
      <c r="F121" s="187"/>
      <c r="G121" s="187"/>
      <c r="H121" s="187"/>
      <c r="I121" s="197">
        <f>'シングルス入力シート'!M69</f>
        <v>0</v>
      </c>
      <c r="J121" s="197"/>
      <c r="K121" s="197"/>
      <c r="L121" s="197"/>
      <c r="M121" s="197"/>
      <c r="N121" s="197"/>
      <c r="O121" s="148">
        <f>'シングルス入力シート'!N69</f>
        <v>0</v>
      </c>
      <c r="P121" s="163"/>
      <c r="Q121" s="2"/>
      <c r="R121" s="20">
        <v>6</v>
      </c>
      <c r="S121" s="190">
        <f>'シングルス入力シート'!L73</f>
        <v>0</v>
      </c>
      <c r="T121" s="187"/>
      <c r="U121" s="187"/>
      <c r="V121" s="187"/>
      <c r="W121" s="187"/>
      <c r="X121" s="187"/>
      <c r="Y121" s="198">
        <f>'シングルス入力シート'!M73</f>
        <v>0</v>
      </c>
      <c r="Z121" s="198"/>
      <c r="AA121" s="198"/>
      <c r="AB121" s="198"/>
      <c r="AC121" s="198"/>
      <c r="AD121" s="198"/>
      <c r="AE121" s="186">
        <f>'シングルス入力シート'!N73</f>
        <v>0</v>
      </c>
      <c r="AF121" s="188"/>
    </row>
    <row r="122" spans="2:32" ht="27" customHeight="1">
      <c r="B122" s="21">
        <v>3</v>
      </c>
      <c r="C122" s="191">
        <f>'シングルス入力シート'!L70</f>
        <v>0</v>
      </c>
      <c r="D122" s="149"/>
      <c r="E122" s="149"/>
      <c r="F122" s="149"/>
      <c r="G122" s="149"/>
      <c r="H122" s="149"/>
      <c r="I122" s="149">
        <f>'シングルス入力シート'!M70</f>
        <v>0</v>
      </c>
      <c r="J122" s="149"/>
      <c r="K122" s="149"/>
      <c r="L122" s="149"/>
      <c r="M122" s="149"/>
      <c r="N122" s="149"/>
      <c r="O122" s="148">
        <f>'シングルス入力シート'!N70</f>
        <v>0</v>
      </c>
      <c r="P122" s="163"/>
      <c r="Q122" s="2"/>
      <c r="R122" s="21">
        <v>7</v>
      </c>
      <c r="S122" s="190">
        <f>'シングルス入力シート'!L74</f>
        <v>0</v>
      </c>
      <c r="T122" s="187"/>
      <c r="U122" s="187"/>
      <c r="V122" s="187"/>
      <c r="W122" s="187"/>
      <c r="X122" s="187"/>
      <c r="Y122" s="149">
        <f>'シングルス入力シート'!M74</f>
        <v>0</v>
      </c>
      <c r="Z122" s="149"/>
      <c r="AA122" s="149"/>
      <c r="AB122" s="149"/>
      <c r="AC122" s="149"/>
      <c r="AD122" s="149"/>
      <c r="AE122" s="186">
        <f>'シングルス入力シート'!N74</f>
        <v>0</v>
      </c>
      <c r="AF122" s="188"/>
    </row>
    <row r="123" spans="2:32" ht="27" customHeight="1" thickBot="1">
      <c r="B123" s="38">
        <v>4</v>
      </c>
      <c r="C123" s="192">
        <f>'シングルス入力シート'!L71</f>
        <v>0</v>
      </c>
      <c r="D123" s="193"/>
      <c r="E123" s="193"/>
      <c r="F123" s="193"/>
      <c r="G123" s="193"/>
      <c r="H123" s="193"/>
      <c r="I123" s="193">
        <f>'シングルス入力シート'!M71</f>
        <v>0</v>
      </c>
      <c r="J123" s="193"/>
      <c r="K123" s="193"/>
      <c r="L123" s="193"/>
      <c r="M123" s="193"/>
      <c r="N123" s="193"/>
      <c r="O123" s="194">
        <f>'シングルス入力シート'!N71</f>
        <v>0</v>
      </c>
      <c r="P123" s="195"/>
      <c r="Q123" s="2"/>
      <c r="R123" s="38">
        <v>8</v>
      </c>
      <c r="S123" s="192">
        <f>'シングルス入力シート'!L75</f>
        <v>0</v>
      </c>
      <c r="T123" s="193"/>
      <c r="U123" s="193"/>
      <c r="V123" s="193"/>
      <c r="W123" s="193"/>
      <c r="X123" s="193"/>
      <c r="Y123" s="193">
        <f>'シングルス入力シート'!M75</f>
        <v>0</v>
      </c>
      <c r="Z123" s="193"/>
      <c r="AA123" s="193"/>
      <c r="AB123" s="193"/>
      <c r="AC123" s="193"/>
      <c r="AD123" s="193"/>
      <c r="AE123" s="194">
        <f>'シングルス入力シート'!N75</f>
        <v>0</v>
      </c>
      <c r="AF123" s="195"/>
    </row>
    <row r="125" spans="2:32" ht="17.25" customHeight="1">
      <c r="B125" s="5" t="s">
        <v>8</v>
      </c>
      <c r="C125" s="175">
        <f>'シングルス入力シート'!K77</f>
        <v>0</v>
      </c>
      <c r="D125" s="175"/>
      <c r="E125" s="175"/>
      <c r="F125" s="175"/>
      <c r="G125" s="175"/>
      <c r="H125" s="1" t="s">
        <v>9</v>
      </c>
      <c r="I125" s="176" t="s">
        <v>52</v>
      </c>
      <c r="J125" s="176"/>
      <c r="K125" s="176"/>
      <c r="L125" s="176"/>
      <c r="M125" s="176"/>
      <c r="R125" s="5" t="s">
        <v>16</v>
      </c>
      <c r="S125" s="177" t="s">
        <v>14</v>
      </c>
      <c r="T125" s="177"/>
      <c r="U125" s="177"/>
      <c r="V125" s="178">
        <f>'シングルス入力シート'!BH85</f>
        <v>0</v>
      </c>
      <c r="W125" s="178"/>
      <c r="X125" s="1" t="s">
        <v>13</v>
      </c>
      <c r="Y125" s="2" t="s">
        <v>12</v>
      </c>
      <c r="Z125" s="2" t="s">
        <v>11</v>
      </c>
      <c r="AA125" s="178">
        <f>'シングルス入力シート'!BH92</f>
        <v>0</v>
      </c>
      <c r="AB125" s="178"/>
      <c r="AC125" s="178"/>
      <c r="AD125" s="178"/>
      <c r="AE125" s="1" t="s">
        <v>10</v>
      </c>
      <c r="AF125" s="1" t="s">
        <v>15</v>
      </c>
    </row>
    <row r="126" ht="4.5" customHeight="1" thickBot="1"/>
    <row r="127" spans="2:32" ht="13.5" customHeight="1">
      <c r="B127" s="171" t="s">
        <v>49</v>
      </c>
      <c r="C127" s="173" t="s">
        <v>21</v>
      </c>
      <c r="D127" s="164"/>
      <c r="E127" s="164"/>
      <c r="F127" s="164"/>
      <c r="G127" s="164"/>
      <c r="H127" s="164"/>
      <c r="I127" s="164" t="s">
        <v>20</v>
      </c>
      <c r="J127" s="164"/>
      <c r="K127" s="164"/>
      <c r="L127" s="164"/>
      <c r="M127" s="164"/>
      <c r="N127" s="164"/>
      <c r="O127" s="164" t="s">
        <v>19</v>
      </c>
      <c r="P127" s="165"/>
      <c r="Q127" s="2"/>
      <c r="R127" s="171" t="s">
        <v>49</v>
      </c>
      <c r="S127" s="173" t="s">
        <v>21</v>
      </c>
      <c r="T127" s="164"/>
      <c r="U127" s="164"/>
      <c r="V127" s="164"/>
      <c r="W127" s="164"/>
      <c r="X127" s="164"/>
      <c r="Y127" s="164" t="s">
        <v>20</v>
      </c>
      <c r="Z127" s="164"/>
      <c r="AA127" s="164"/>
      <c r="AB127" s="164"/>
      <c r="AC127" s="164"/>
      <c r="AD127" s="164"/>
      <c r="AE127" s="164" t="s">
        <v>19</v>
      </c>
      <c r="AF127" s="165"/>
    </row>
    <row r="128" spans="2:32" ht="13.5" customHeight="1" thickBot="1">
      <c r="B128" s="172"/>
      <c r="C128" s="174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7"/>
      <c r="Q128" s="2"/>
      <c r="R128" s="172"/>
      <c r="S128" s="174"/>
      <c r="T128" s="166"/>
      <c r="U128" s="16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7"/>
    </row>
    <row r="129" spans="2:32" ht="27" customHeight="1">
      <c r="B129" s="19">
        <v>1</v>
      </c>
      <c r="C129" s="189">
        <f>'シングルス入力シート'!L79</f>
        <v>0</v>
      </c>
      <c r="D129" s="169"/>
      <c r="E129" s="169"/>
      <c r="F129" s="169"/>
      <c r="G129" s="169"/>
      <c r="H129" s="169"/>
      <c r="I129" s="196">
        <f>'シングルス入力シート'!M79</f>
        <v>0</v>
      </c>
      <c r="J129" s="196"/>
      <c r="K129" s="196"/>
      <c r="L129" s="196"/>
      <c r="M129" s="196"/>
      <c r="N129" s="196"/>
      <c r="O129" s="168">
        <f>'シングルス入力シート'!N79</f>
        <v>0</v>
      </c>
      <c r="P129" s="170"/>
      <c r="Q129" s="2"/>
      <c r="R129" s="19">
        <v>5</v>
      </c>
      <c r="S129" s="189">
        <f>'シングルス入力シート'!L83</f>
        <v>0</v>
      </c>
      <c r="T129" s="169"/>
      <c r="U129" s="169"/>
      <c r="V129" s="169"/>
      <c r="W129" s="169"/>
      <c r="X129" s="169"/>
      <c r="Y129" s="196">
        <f>'シングルス入力シート'!M83</f>
        <v>0</v>
      </c>
      <c r="Z129" s="196"/>
      <c r="AA129" s="196"/>
      <c r="AB129" s="196"/>
      <c r="AC129" s="196"/>
      <c r="AD129" s="196"/>
      <c r="AE129" s="168">
        <f>'シングルス入力シート'!N83</f>
        <v>0</v>
      </c>
      <c r="AF129" s="170"/>
    </row>
    <row r="130" spans="2:32" ht="27" customHeight="1">
      <c r="B130" s="20">
        <v>2</v>
      </c>
      <c r="C130" s="191">
        <f>'シングルス入力シート'!L80</f>
        <v>0</v>
      </c>
      <c r="D130" s="149"/>
      <c r="E130" s="149"/>
      <c r="F130" s="149"/>
      <c r="G130" s="149"/>
      <c r="H130" s="149"/>
      <c r="I130" s="198">
        <f>'シングルス入力シート'!M80</f>
        <v>0</v>
      </c>
      <c r="J130" s="198"/>
      <c r="K130" s="198"/>
      <c r="L130" s="198"/>
      <c r="M130" s="198"/>
      <c r="N130" s="198"/>
      <c r="O130" s="148">
        <f>'シングルス入力シート'!N80</f>
        <v>0</v>
      </c>
      <c r="P130" s="163"/>
      <c r="Q130" s="2"/>
      <c r="R130" s="20">
        <v>6</v>
      </c>
      <c r="S130" s="191">
        <f>'シングルス入力シート'!L84</f>
        <v>0</v>
      </c>
      <c r="T130" s="149"/>
      <c r="U130" s="149"/>
      <c r="V130" s="149"/>
      <c r="W130" s="149"/>
      <c r="X130" s="149"/>
      <c r="Y130" s="149">
        <f>'シングルス入力シート'!M84</f>
        <v>0</v>
      </c>
      <c r="Z130" s="149"/>
      <c r="AA130" s="149"/>
      <c r="AB130" s="149"/>
      <c r="AC130" s="149"/>
      <c r="AD130" s="149"/>
      <c r="AE130" s="148">
        <f>'シングルス入力シート'!N84</f>
        <v>0</v>
      </c>
      <c r="AF130" s="163"/>
    </row>
    <row r="131" spans="2:32" ht="27" customHeight="1">
      <c r="B131" s="21">
        <v>3</v>
      </c>
      <c r="C131" s="191">
        <f>'シングルス入力シート'!L81</f>
        <v>0</v>
      </c>
      <c r="D131" s="149"/>
      <c r="E131" s="149"/>
      <c r="F131" s="149"/>
      <c r="G131" s="149"/>
      <c r="H131" s="149"/>
      <c r="I131" s="149">
        <f>'シングルス入力シート'!M81</f>
        <v>0</v>
      </c>
      <c r="J131" s="149"/>
      <c r="K131" s="149"/>
      <c r="L131" s="149"/>
      <c r="M131" s="149"/>
      <c r="N131" s="149"/>
      <c r="O131" s="148">
        <f>'シングルス入力シート'!N81</f>
        <v>0</v>
      </c>
      <c r="P131" s="163"/>
      <c r="Q131" s="2"/>
      <c r="R131" s="21">
        <v>7</v>
      </c>
      <c r="S131" s="191">
        <f>'シングルス入力シート'!L85</f>
        <v>0</v>
      </c>
      <c r="T131" s="149"/>
      <c r="U131" s="149"/>
      <c r="V131" s="149"/>
      <c r="W131" s="149"/>
      <c r="X131" s="149"/>
      <c r="Y131" s="149">
        <f>'シングルス入力シート'!M85</f>
        <v>0</v>
      </c>
      <c r="Z131" s="149"/>
      <c r="AA131" s="149"/>
      <c r="AB131" s="149"/>
      <c r="AC131" s="149"/>
      <c r="AD131" s="149"/>
      <c r="AE131" s="148">
        <f>'シングルス入力シート'!N85</f>
        <v>0</v>
      </c>
      <c r="AF131" s="163"/>
    </row>
    <row r="132" spans="2:32" ht="27" customHeight="1" thickBot="1">
      <c r="B132" s="38">
        <v>4</v>
      </c>
      <c r="C132" s="192">
        <f>'シングルス入力シート'!L82</f>
        <v>0</v>
      </c>
      <c r="D132" s="193"/>
      <c r="E132" s="193"/>
      <c r="F132" s="193"/>
      <c r="G132" s="193"/>
      <c r="H132" s="193"/>
      <c r="I132" s="193">
        <f>'シングルス入力シート'!M82</f>
        <v>0</v>
      </c>
      <c r="J132" s="193"/>
      <c r="K132" s="193"/>
      <c r="L132" s="193"/>
      <c r="M132" s="193"/>
      <c r="N132" s="193"/>
      <c r="O132" s="194">
        <f>'シングルス入力シート'!N82</f>
        <v>0</v>
      </c>
      <c r="P132" s="195"/>
      <c r="Q132" s="2"/>
      <c r="R132" s="38">
        <v>8</v>
      </c>
      <c r="S132" s="192">
        <f>'シングルス入力シート'!L86</f>
        <v>0</v>
      </c>
      <c r="T132" s="193"/>
      <c r="U132" s="193"/>
      <c r="V132" s="193"/>
      <c r="W132" s="193"/>
      <c r="X132" s="193"/>
      <c r="Y132" s="193">
        <f>'シングルス入力シート'!M86</f>
        <v>0</v>
      </c>
      <c r="Z132" s="193"/>
      <c r="AA132" s="193"/>
      <c r="AB132" s="193"/>
      <c r="AC132" s="193"/>
      <c r="AD132" s="193"/>
      <c r="AE132" s="194">
        <f>'シングルス入力シート'!N86</f>
        <v>0</v>
      </c>
      <c r="AF132" s="195"/>
    </row>
    <row r="133" spans="1:38" ht="16.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I133" s="7"/>
      <c r="AJ133" s="7"/>
      <c r="AK133" s="7"/>
      <c r="AL133" s="7"/>
    </row>
    <row r="134" spans="5:36" ht="16.5" customHeight="1">
      <c r="E134" s="7"/>
      <c r="W134" s="162">
        <f>'シングルス入力シート'!D7</f>
        <v>0</v>
      </c>
      <c r="X134" s="162"/>
      <c r="Y134" s="162"/>
      <c r="Z134" s="1" t="s">
        <v>63</v>
      </c>
      <c r="AC134" s="1" t="s">
        <v>62</v>
      </c>
      <c r="AF134" s="7" t="s">
        <v>61</v>
      </c>
      <c r="AJ134" s="7"/>
    </row>
    <row r="135" spans="2:36" ht="16.5" customHeight="1">
      <c r="B135" s="179" t="s">
        <v>22</v>
      </c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79"/>
      <c r="U135" s="179"/>
      <c r="V135" s="179"/>
      <c r="W135" s="179"/>
      <c r="X135" s="179"/>
      <c r="Y135" s="179"/>
      <c r="Z135" s="179"/>
      <c r="AA135" s="179"/>
      <c r="AB135" s="179"/>
      <c r="AC135" s="179"/>
      <c r="AD135" s="179"/>
      <c r="AE135" s="179"/>
      <c r="AF135" s="179"/>
      <c r="AJ135" s="7"/>
    </row>
    <row r="136" spans="2:32" ht="12" customHeight="1"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  <c r="S136" s="179"/>
      <c r="T136" s="179"/>
      <c r="U136" s="179"/>
      <c r="V136" s="179"/>
      <c r="W136" s="179"/>
      <c r="X136" s="179"/>
      <c r="Y136" s="179"/>
      <c r="Z136" s="179"/>
      <c r="AA136" s="179"/>
      <c r="AB136" s="179"/>
      <c r="AC136" s="179"/>
      <c r="AD136" s="179"/>
      <c r="AE136" s="179"/>
      <c r="AF136" s="179"/>
    </row>
    <row r="137" spans="2:41" ht="12" customHeight="1"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  <c r="Y137" s="179"/>
      <c r="Z137" s="179"/>
      <c r="AA137" s="179"/>
      <c r="AB137" s="179"/>
      <c r="AC137" s="179"/>
      <c r="AD137" s="179"/>
      <c r="AE137" s="179"/>
      <c r="AF137" s="179"/>
      <c r="AO137" s="7"/>
    </row>
    <row r="138" spans="2:25" ht="19.5" customHeight="1">
      <c r="B138" s="161">
        <f>'シングルス入力シート'!D9</f>
        <v>0</v>
      </c>
      <c r="C138" s="161"/>
      <c r="D138" s="161"/>
      <c r="E138" s="161"/>
      <c r="F138" s="161"/>
      <c r="G138" s="161"/>
      <c r="H138" s="161"/>
      <c r="I138" s="161"/>
      <c r="J138" s="3"/>
      <c r="Y138" s="7"/>
    </row>
    <row r="139" spans="2:11" s="22" customFormat="1" ht="19.5" customHeight="1">
      <c r="B139" s="32"/>
      <c r="C139" s="153">
        <f>'シングルス入力シート'!D8</f>
        <v>0</v>
      </c>
      <c r="D139" s="153"/>
      <c r="E139" s="153"/>
      <c r="F139" s="153"/>
      <c r="G139" s="153"/>
      <c r="H139" s="153"/>
      <c r="I139" s="153"/>
      <c r="J139" s="153"/>
      <c r="K139" s="22" t="s">
        <v>23</v>
      </c>
    </row>
    <row r="140" spans="12:27" ht="12" customHeight="1">
      <c r="L140" s="150" t="s">
        <v>46</v>
      </c>
      <c r="M140" s="150"/>
      <c r="N140" s="156">
        <f>'シングルス入力シート'!BH93</f>
        <v>0</v>
      </c>
      <c r="O140" s="156"/>
      <c r="P140" s="156"/>
      <c r="Q140" s="156"/>
      <c r="R140" s="156"/>
      <c r="S140" s="158" t="s">
        <v>48</v>
      </c>
      <c r="T140" s="158"/>
      <c r="U140" s="17"/>
      <c r="V140" s="17"/>
      <c r="W140" s="17"/>
      <c r="X140" s="17"/>
      <c r="Y140" s="17"/>
      <c r="Z140" s="17"/>
      <c r="AA140" s="17"/>
    </row>
    <row r="141" spans="12:28" ht="12" customHeight="1">
      <c r="L141" s="151"/>
      <c r="M141" s="151"/>
      <c r="N141" s="157"/>
      <c r="O141" s="157"/>
      <c r="P141" s="157"/>
      <c r="Q141" s="157"/>
      <c r="R141" s="157"/>
      <c r="S141" s="159"/>
      <c r="T141" s="159"/>
      <c r="U141" s="18"/>
      <c r="V141" s="17"/>
      <c r="W141" s="17"/>
      <c r="X141" s="17"/>
      <c r="Y141" s="17"/>
      <c r="Z141" s="17"/>
      <c r="AA141" s="17"/>
      <c r="AB141" s="7"/>
    </row>
    <row r="142" spans="12:28" ht="6" customHeight="1">
      <c r="L142" s="28"/>
      <c r="M142" s="28"/>
      <c r="N142" s="16"/>
      <c r="O142" s="16"/>
      <c r="P142" s="16"/>
      <c r="Q142" s="16"/>
      <c r="R142" s="16"/>
      <c r="S142" s="29"/>
      <c r="T142" s="29"/>
      <c r="U142" s="17"/>
      <c r="V142" s="17"/>
      <c r="W142" s="17"/>
      <c r="X142" s="17"/>
      <c r="Y142" s="17"/>
      <c r="Z142" s="17"/>
      <c r="AA142" s="17"/>
      <c r="AB142" s="7"/>
    </row>
    <row r="143" spans="3:26" s="22" customFormat="1" ht="19.5" customHeight="1">
      <c r="C143" s="30" t="s">
        <v>50</v>
      </c>
      <c r="D143" s="153">
        <f>E2</f>
        <v>0</v>
      </c>
      <c r="E143" s="153"/>
      <c r="F143" s="153"/>
      <c r="G143" s="153"/>
      <c r="H143" s="153"/>
      <c r="I143" s="153"/>
      <c r="J143" s="153"/>
      <c r="K143" s="153"/>
      <c r="L143" s="153"/>
      <c r="M143" s="153"/>
      <c r="N143" s="31" t="s">
        <v>51</v>
      </c>
      <c r="O143" s="152" t="s">
        <v>24</v>
      </c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</row>
    <row r="144" spans="19:22" ht="17.25" customHeight="1">
      <c r="S144" s="177" t="s">
        <v>25</v>
      </c>
      <c r="T144" s="177"/>
      <c r="U144" s="177"/>
      <c r="V144" s="177"/>
    </row>
    <row r="145" spans="20:28" ht="17.25" customHeight="1">
      <c r="T145" s="200" t="str">
        <f>T96</f>
        <v>米子市テニス協会</v>
      </c>
      <c r="U145" s="200"/>
      <c r="V145" s="200"/>
      <c r="W145" s="200"/>
      <c r="X145" s="200"/>
      <c r="Y145" s="200"/>
      <c r="Z145" s="200"/>
      <c r="AA145" s="200"/>
      <c r="AB145" s="200"/>
    </row>
    <row r="146" spans="20:31" ht="21.75" customHeight="1">
      <c r="T146" s="184"/>
      <c r="U146" s="184"/>
      <c r="V146" s="184"/>
      <c r="W146" s="184"/>
      <c r="X146" s="184"/>
      <c r="Y146" s="184"/>
      <c r="Z146" s="184"/>
      <c r="AA146" s="184"/>
      <c r="AB146" s="184"/>
      <c r="AC146" s="184"/>
      <c r="AD146" s="184"/>
      <c r="AE146" s="1" t="s">
        <v>26</v>
      </c>
    </row>
    <row r="147" ht="17.25" customHeight="1">
      <c r="W147" s="10"/>
    </row>
  </sheetData>
  <sheetProtection password="CF26" sheet="1" objects="1" scenarios="1"/>
  <mergeCells count="408">
    <mergeCell ref="AE130:AF130"/>
    <mergeCell ref="S109:X110"/>
    <mergeCell ref="T145:AB145"/>
    <mergeCell ref="AE131:AF131"/>
    <mergeCell ref="O143:Z143"/>
    <mergeCell ref="Y132:AD132"/>
    <mergeCell ref="S144:V144"/>
    <mergeCell ref="AE132:AF132"/>
    <mergeCell ref="S130:X130"/>
    <mergeCell ref="Y130:AD130"/>
    <mergeCell ref="T47:AB47"/>
    <mergeCell ref="T96:AC96"/>
    <mergeCell ref="W85:Y85"/>
    <mergeCell ref="O131:P131"/>
    <mergeCell ref="S131:X131"/>
    <mergeCell ref="Y131:AD131"/>
    <mergeCell ref="R118:R119"/>
    <mergeCell ref="O129:P129"/>
    <mergeCell ref="S129:X129"/>
    <mergeCell ref="Y122:AD122"/>
    <mergeCell ref="T146:AD146"/>
    <mergeCell ref="W134:Y134"/>
    <mergeCell ref="L140:M141"/>
    <mergeCell ref="N140:R141"/>
    <mergeCell ref="S140:T141"/>
    <mergeCell ref="D143:M143"/>
    <mergeCell ref="B135:AF137"/>
    <mergeCell ref="B138:I138"/>
    <mergeCell ref="C139:J139"/>
    <mergeCell ref="Y118:AD119"/>
    <mergeCell ref="C130:H130"/>
    <mergeCell ref="I130:N130"/>
    <mergeCell ref="O130:P130"/>
    <mergeCell ref="O132:P132"/>
    <mergeCell ref="C131:H131"/>
    <mergeCell ref="I131:N131"/>
    <mergeCell ref="C132:H132"/>
    <mergeCell ref="I132:N132"/>
    <mergeCell ref="S132:X132"/>
    <mergeCell ref="Y129:AD129"/>
    <mergeCell ref="I125:M125"/>
    <mergeCell ref="S125:U125"/>
    <mergeCell ref="V125:W125"/>
    <mergeCell ref="AA125:AD125"/>
    <mergeCell ref="AE129:AF129"/>
    <mergeCell ref="AE127:AF128"/>
    <mergeCell ref="Y127:AD128"/>
    <mergeCell ref="C121:H121"/>
    <mergeCell ref="C129:H129"/>
    <mergeCell ref="I129:N129"/>
    <mergeCell ref="Y123:AD123"/>
    <mergeCell ref="R127:R128"/>
    <mergeCell ref="AE122:AF122"/>
    <mergeCell ref="C125:G125"/>
    <mergeCell ref="E100:S101"/>
    <mergeCell ref="E51:S52"/>
    <mergeCell ref="S127:X128"/>
    <mergeCell ref="S123:X123"/>
    <mergeCell ref="S122:X122"/>
    <mergeCell ref="S118:X119"/>
    <mergeCell ref="I114:N114"/>
    <mergeCell ref="O114:P114"/>
    <mergeCell ref="S113:X113"/>
    <mergeCell ref="C120:H120"/>
    <mergeCell ref="S120:X120"/>
    <mergeCell ref="Y120:AD120"/>
    <mergeCell ref="B127:B128"/>
    <mergeCell ref="C127:H128"/>
    <mergeCell ref="I127:N128"/>
    <mergeCell ref="O127:P128"/>
    <mergeCell ref="C123:H123"/>
    <mergeCell ref="I123:N123"/>
    <mergeCell ref="O123:P123"/>
    <mergeCell ref="AE123:AF123"/>
    <mergeCell ref="C122:H122"/>
    <mergeCell ref="I122:N122"/>
    <mergeCell ref="O122:P122"/>
    <mergeCell ref="O118:P119"/>
    <mergeCell ref="AE120:AF120"/>
    <mergeCell ref="I121:N121"/>
    <mergeCell ref="O121:P121"/>
    <mergeCell ref="S121:X121"/>
    <mergeCell ref="Y121:AD121"/>
    <mergeCell ref="AE121:AF121"/>
    <mergeCell ref="I120:N120"/>
    <mergeCell ref="O120:P120"/>
    <mergeCell ref="AE118:AF119"/>
    <mergeCell ref="I112:N112"/>
    <mergeCell ref="C113:H113"/>
    <mergeCell ref="I113:N113"/>
    <mergeCell ref="B118:B119"/>
    <mergeCell ref="C118:H119"/>
    <mergeCell ref="I118:N119"/>
    <mergeCell ref="Y114:AD114"/>
    <mergeCell ref="AE114:AF114"/>
    <mergeCell ref="C116:G116"/>
    <mergeCell ref="I116:M116"/>
    <mergeCell ref="S116:U116"/>
    <mergeCell ref="V116:W116"/>
    <mergeCell ref="AA116:AD116"/>
    <mergeCell ref="C114:H114"/>
    <mergeCell ref="S114:X114"/>
    <mergeCell ref="Y109:AD110"/>
    <mergeCell ref="Y112:AD112"/>
    <mergeCell ref="AE112:AF112"/>
    <mergeCell ref="AE109:AF110"/>
    <mergeCell ref="Y111:AD111"/>
    <mergeCell ref="AE111:AF111"/>
    <mergeCell ref="C111:H111"/>
    <mergeCell ref="I111:N111"/>
    <mergeCell ref="O111:P111"/>
    <mergeCell ref="S111:X111"/>
    <mergeCell ref="AE113:AF113"/>
    <mergeCell ref="O112:P112"/>
    <mergeCell ref="S112:X112"/>
    <mergeCell ref="O113:P113"/>
    <mergeCell ref="Y113:AD113"/>
    <mergeCell ref="C112:H112"/>
    <mergeCell ref="AA107:AD107"/>
    <mergeCell ref="B109:B110"/>
    <mergeCell ref="C109:H110"/>
    <mergeCell ref="I109:N110"/>
    <mergeCell ref="O109:P110"/>
    <mergeCell ref="C107:G107"/>
    <mergeCell ref="I107:M107"/>
    <mergeCell ref="S107:U107"/>
    <mergeCell ref="V107:W107"/>
    <mergeCell ref="R109:R110"/>
    <mergeCell ref="F105:T105"/>
    <mergeCell ref="V105:X105"/>
    <mergeCell ref="B103:E103"/>
    <mergeCell ref="G103:S103"/>
    <mergeCell ref="V103:X103"/>
    <mergeCell ref="Z103:AE103"/>
    <mergeCell ref="Y105:AF105"/>
    <mergeCell ref="D94:M94"/>
    <mergeCell ref="O94:Z94"/>
    <mergeCell ref="S95:V95"/>
    <mergeCell ref="T97:AD97"/>
    <mergeCell ref="D100:D101"/>
    <mergeCell ref="T100:T101"/>
    <mergeCell ref="U100:AD101"/>
    <mergeCell ref="B104:E104"/>
    <mergeCell ref="B105:E105"/>
    <mergeCell ref="B86:AF88"/>
    <mergeCell ref="B89:I89"/>
    <mergeCell ref="C90:J90"/>
    <mergeCell ref="L91:M92"/>
    <mergeCell ref="N91:R92"/>
    <mergeCell ref="S91:T92"/>
    <mergeCell ref="C83:H83"/>
    <mergeCell ref="I83:N83"/>
    <mergeCell ref="O83:P83"/>
    <mergeCell ref="S83:X83"/>
    <mergeCell ref="Y81:AD81"/>
    <mergeCell ref="AE81:AF81"/>
    <mergeCell ref="Y82:AD82"/>
    <mergeCell ref="AE82:AF82"/>
    <mergeCell ref="Y83:AD83"/>
    <mergeCell ref="AE83:AF83"/>
    <mergeCell ref="C81:H81"/>
    <mergeCell ref="I81:N81"/>
    <mergeCell ref="O81:P81"/>
    <mergeCell ref="S81:X81"/>
    <mergeCell ref="O82:P82"/>
    <mergeCell ref="S82:X82"/>
    <mergeCell ref="C82:H82"/>
    <mergeCell ref="I82:N82"/>
    <mergeCell ref="C80:H80"/>
    <mergeCell ref="I80:N80"/>
    <mergeCell ref="O80:P80"/>
    <mergeCell ref="S80:X80"/>
    <mergeCell ref="Y80:AD80"/>
    <mergeCell ref="AE80:AF80"/>
    <mergeCell ref="B78:B79"/>
    <mergeCell ref="C78:H79"/>
    <mergeCell ref="I78:N79"/>
    <mergeCell ref="O78:P79"/>
    <mergeCell ref="Y78:AD79"/>
    <mergeCell ref="AE78:AF79"/>
    <mergeCell ref="R78:R79"/>
    <mergeCell ref="S78:X79"/>
    <mergeCell ref="AA76:AD76"/>
    <mergeCell ref="C74:H74"/>
    <mergeCell ref="I74:N74"/>
    <mergeCell ref="O74:P74"/>
    <mergeCell ref="C76:G76"/>
    <mergeCell ref="I76:M76"/>
    <mergeCell ref="S76:U76"/>
    <mergeCell ref="V76:W76"/>
    <mergeCell ref="AE73:AF73"/>
    <mergeCell ref="AE69:AF70"/>
    <mergeCell ref="Y71:AD71"/>
    <mergeCell ref="AE71:AF71"/>
    <mergeCell ref="AE72:AF72"/>
    <mergeCell ref="C73:H73"/>
    <mergeCell ref="I73:N73"/>
    <mergeCell ref="O73:P73"/>
    <mergeCell ref="S73:X73"/>
    <mergeCell ref="O72:P72"/>
    <mergeCell ref="S72:X72"/>
    <mergeCell ref="C72:H72"/>
    <mergeCell ref="S69:X70"/>
    <mergeCell ref="Y69:AD70"/>
    <mergeCell ref="S74:X74"/>
    <mergeCell ref="Y72:AD72"/>
    <mergeCell ref="Y74:AD74"/>
    <mergeCell ref="Y73:AD73"/>
    <mergeCell ref="Y64:AD64"/>
    <mergeCell ref="AE64:AF64"/>
    <mergeCell ref="Y65:AD65"/>
    <mergeCell ref="AE65:AF65"/>
    <mergeCell ref="AE74:AF74"/>
    <mergeCell ref="C71:H71"/>
    <mergeCell ref="I71:N71"/>
    <mergeCell ref="O71:P71"/>
    <mergeCell ref="S71:X71"/>
    <mergeCell ref="I72:N72"/>
    <mergeCell ref="AA67:AD67"/>
    <mergeCell ref="B69:B70"/>
    <mergeCell ref="C69:H70"/>
    <mergeCell ref="I69:N70"/>
    <mergeCell ref="O69:P70"/>
    <mergeCell ref="R69:R70"/>
    <mergeCell ref="S67:U67"/>
    <mergeCell ref="V67:W67"/>
    <mergeCell ref="C67:G67"/>
    <mergeCell ref="I67:M67"/>
    <mergeCell ref="C64:H64"/>
    <mergeCell ref="I64:N64"/>
    <mergeCell ref="C65:H65"/>
    <mergeCell ref="I65:N65"/>
    <mergeCell ref="O65:P65"/>
    <mergeCell ref="S65:X65"/>
    <mergeCell ref="O62:P62"/>
    <mergeCell ref="S62:X62"/>
    <mergeCell ref="O64:P64"/>
    <mergeCell ref="S64:X64"/>
    <mergeCell ref="C63:H63"/>
    <mergeCell ref="I63:N63"/>
    <mergeCell ref="O63:P63"/>
    <mergeCell ref="S63:X63"/>
    <mergeCell ref="C62:H62"/>
    <mergeCell ref="I62:N62"/>
    <mergeCell ref="S60:X61"/>
    <mergeCell ref="Y62:AD62"/>
    <mergeCell ref="AE62:AF62"/>
    <mergeCell ref="Y60:AD61"/>
    <mergeCell ref="AE60:AF61"/>
    <mergeCell ref="Y63:AD63"/>
    <mergeCell ref="AE63:AF63"/>
    <mergeCell ref="B56:E56"/>
    <mergeCell ref="B60:B61"/>
    <mergeCell ref="C60:H61"/>
    <mergeCell ref="I60:N61"/>
    <mergeCell ref="O60:P61"/>
    <mergeCell ref="R60:R61"/>
    <mergeCell ref="Z54:AE54"/>
    <mergeCell ref="S46:V46"/>
    <mergeCell ref="Y56:AF56"/>
    <mergeCell ref="T51:T52"/>
    <mergeCell ref="C58:G58"/>
    <mergeCell ref="I58:M58"/>
    <mergeCell ref="S58:U58"/>
    <mergeCell ref="V58:W58"/>
    <mergeCell ref="AA58:AD58"/>
    <mergeCell ref="B55:E55"/>
    <mergeCell ref="U2:AD3"/>
    <mergeCell ref="Z5:AE5"/>
    <mergeCell ref="F7:T7"/>
    <mergeCell ref="I11:N12"/>
    <mergeCell ref="AE11:AF12"/>
    <mergeCell ref="S13:X13"/>
    <mergeCell ref="Y13:AD13"/>
    <mergeCell ref="E2:S3"/>
    <mergeCell ref="B5:E5"/>
    <mergeCell ref="B6:E6"/>
    <mergeCell ref="G5:S5"/>
    <mergeCell ref="V5:X5"/>
    <mergeCell ref="V56:X56"/>
    <mergeCell ref="T48:AD48"/>
    <mergeCell ref="F56:T56"/>
    <mergeCell ref="B54:E54"/>
    <mergeCell ref="G54:S54"/>
    <mergeCell ref="V54:X54"/>
    <mergeCell ref="D51:D52"/>
    <mergeCell ref="D2:D3"/>
    <mergeCell ref="T2:T3"/>
    <mergeCell ref="R11:R12"/>
    <mergeCell ref="B37:AF39"/>
    <mergeCell ref="B7:E7"/>
    <mergeCell ref="U51:AD52"/>
    <mergeCell ref="B11:B12"/>
    <mergeCell ref="V7:X7"/>
    <mergeCell ref="Y7:AF7"/>
    <mergeCell ref="AE13:AF13"/>
    <mergeCell ref="S9:U9"/>
    <mergeCell ref="V9:W9"/>
    <mergeCell ref="S11:X12"/>
    <mergeCell ref="Y11:AD12"/>
    <mergeCell ref="AA9:AD9"/>
    <mergeCell ref="C9:G9"/>
    <mergeCell ref="I9:M9"/>
    <mergeCell ref="O11:P12"/>
    <mergeCell ref="O14:P14"/>
    <mergeCell ref="O13:P13"/>
    <mergeCell ref="I13:N13"/>
    <mergeCell ref="C11:H12"/>
    <mergeCell ref="C13:H13"/>
    <mergeCell ref="O16:P16"/>
    <mergeCell ref="C16:H16"/>
    <mergeCell ref="I14:N14"/>
    <mergeCell ref="I15:N15"/>
    <mergeCell ref="C14:H14"/>
    <mergeCell ref="C15:H15"/>
    <mergeCell ref="I16:N16"/>
    <mergeCell ref="S16:X16"/>
    <mergeCell ref="Y16:AD16"/>
    <mergeCell ref="S14:X14"/>
    <mergeCell ref="Y14:AD14"/>
    <mergeCell ref="AE14:AF14"/>
    <mergeCell ref="S15:X15"/>
    <mergeCell ref="Y15:AD15"/>
    <mergeCell ref="AE15:AF15"/>
    <mergeCell ref="O15:P15"/>
    <mergeCell ref="B20:B21"/>
    <mergeCell ref="C20:H21"/>
    <mergeCell ref="I20:N21"/>
    <mergeCell ref="O20:P21"/>
    <mergeCell ref="AE16:AF16"/>
    <mergeCell ref="C18:G18"/>
    <mergeCell ref="I18:M18"/>
    <mergeCell ref="S18:U18"/>
    <mergeCell ref="V18:W18"/>
    <mergeCell ref="AA18:AD18"/>
    <mergeCell ref="Y20:AD21"/>
    <mergeCell ref="AE20:AF21"/>
    <mergeCell ref="C22:H22"/>
    <mergeCell ref="I22:N22"/>
    <mergeCell ref="O22:P22"/>
    <mergeCell ref="S22:X22"/>
    <mergeCell ref="Y22:AD22"/>
    <mergeCell ref="AE22:AF22"/>
    <mergeCell ref="R20:R21"/>
    <mergeCell ref="S20:X21"/>
    <mergeCell ref="I24:N24"/>
    <mergeCell ref="O24:P24"/>
    <mergeCell ref="S24:X24"/>
    <mergeCell ref="Y24:AD24"/>
    <mergeCell ref="AE24:AF24"/>
    <mergeCell ref="C23:H23"/>
    <mergeCell ref="I23:N23"/>
    <mergeCell ref="O23:P23"/>
    <mergeCell ref="B29:B30"/>
    <mergeCell ref="C29:H30"/>
    <mergeCell ref="I29:N30"/>
    <mergeCell ref="O29:P30"/>
    <mergeCell ref="Y25:AD25"/>
    <mergeCell ref="Y29:AD30"/>
    <mergeCell ref="AA27:AD27"/>
    <mergeCell ref="C25:H25"/>
    <mergeCell ref="I25:N25"/>
    <mergeCell ref="O25:P25"/>
    <mergeCell ref="AE25:AF25"/>
    <mergeCell ref="C27:G27"/>
    <mergeCell ref="I27:M27"/>
    <mergeCell ref="S27:U27"/>
    <mergeCell ref="V27:W27"/>
    <mergeCell ref="Y23:AD23"/>
    <mergeCell ref="S23:X23"/>
    <mergeCell ref="S25:X25"/>
    <mergeCell ref="AE23:AF23"/>
    <mergeCell ref="C24:H24"/>
    <mergeCell ref="AE29:AF30"/>
    <mergeCell ref="C31:H31"/>
    <mergeCell ref="I31:N31"/>
    <mergeCell ref="O31:P31"/>
    <mergeCell ref="S31:X31"/>
    <mergeCell ref="Y31:AD31"/>
    <mergeCell ref="AE31:AF31"/>
    <mergeCell ref="R29:R30"/>
    <mergeCell ref="S29:X30"/>
    <mergeCell ref="AE32:AF32"/>
    <mergeCell ref="C33:H33"/>
    <mergeCell ref="I33:N33"/>
    <mergeCell ref="O33:P33"/>
    <mergeCell ref="S33:X33"/>
    <mergeCell ref="Y33:AD33"/>
    <mergeCell ref="AE33:AF33"/>
    <mergeCell ref="C32:H32"/>
    <mergeCell ref="I32:N32"/>
    <mergeCell ref="O32:P32"/>
    <mergeCell ref="AE34:AF34"/>
    <mergeCell ref="B40:I40"/>
    <mergeCell ref="C41:J41"/>
    <mergeCell ref="C34:H34"/>
    <mergeCell ref="I34:N34"/>
    <mergeCell ref="O34:P34"/>
    <mergeCell ref="S34:X34"/>
    <mergeCell ref="W36:Y36"/>
    <mergeCell ref="S32:X32"/>
    <mergeCell ref="L42:M43"/>
    <mergeCell ref="O45:Z45"/>
    <mergeCell ref="D45:M45"/>
    <mergeCell ref="Y34:AD34"/>
    <mergeCell ref="Y32:AD32"/>
    <mergeCell ref="N42:R43"/>
    <mergeCell ref="S42:T4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2:AO183"/>
  <sheetViews>
    <sheetView showZeros="0" zoomScalePageLayoutView="0" workbookViewId="0" topLeftCell="A25">
      <selection activeCell="AL62" sqref="AL62"/>
    </sheetView>
  </sheetViews>
  <sheetFormatPr defaultColWidth="2.8515625" defaultRowHeight="17.25" customHeight="1"/>
  <cols>
    <col min="1" max="1" width="1.28515625" style="1" customWidth="1"/>
    <col min="2" max="2" width="3.57421875" style="1" customWidth="1"/>
    <col min="3" max="14" width="3.140625" style="1" customWidth="1"/>
    <col min="15" max="16" width="2.8515625" style="1" customWidth="1"/>
    <col min="17" max="17" width="2.28125" style="1" customWidth="1"/>
    <col min="18" max="18" width="3.57421875" style="1" customWidth="1"/>
    <col min="19" max="30" width="3.140625" style="1" customWidth="1"/>
    <col min="31" max="32" width="2.8515625" style="1" customWidth="1"/>
    <col min="33" max="33" width="1.7109375" style="1" customWidth="1"/>
    <col min="34" max="34" width="1.57421875" style="1" customWidth="1"/>
    <col min="35" max="35" width="2.8515625" style="1" customWidth="1"/>
    <col min="36" max="36" width="1.28515625" style="1" customWidth="1"/>
    <col min="37" max="16384" width="2.8515625" style="1" customWidth="1"/>
  </cols>
  <sheetData>
    <row r="1" ht="6.75" customHeight="1"/>
    <row r="2" spans="4:30" ht="13.5" customHeight="1">
      <c r="D2" s="129" t="s">
        <v>0</v>
      </c>
      <c r="E2" s="199">
        <f>'ダブルス入力シート '!D7</f>
        <v>0</v>
      </c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29" t="s">
        <v>1</v>
      </c>
      <c r="U2" s="177" t="s">
        <v>2</v>
      </c>
      <c r="V2" s="177"/>
      <c r="W2" s="177"/>
      <c r="X2" s="177"/>
      <c r="Y2" s="177"/>
      <c r="Z2" s="177"/>
      <c r="AA2" s="177"/>
      <c r="AB2" s="177"/>
      <c r="AC2" s="177"/>
      <c r="AD2" s="177"/>
    </row>
    <row r="3" spans="4:38" ht="13.5" customHeight="1">
      <c r="D3" s="12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29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L3" s="7"/>
    </row>
    <row r="4" ht="3" customHeight="1"/>
    <row r="5" spans="2:32" s="22" customFormat="1" ht="21" customHeight="1">
      <c r="B5" s="180" t="s">
        <v>3</v>
      </c>
      <c r="C5" s="180"/>
      <c r="D5" s="180"/>
      <c r="E5" s="180"/>
      <c r="F5" s="23"/>
      <c r="G5" s="213">
        <f>'ダブルス入力シート '!D8</f>
        <v>0</v>
      </c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3"/>
      <c r="U5" s="24"/>
      <c r="V5" s="181" t="s">
        <v>18</v>
      </c>
      <c r="W5" s="181"/>
      <c r="X5" s="181"/>
      <c r="Y5" s="25" t="s">
        <v>0</v>
      </c>
      <c r="Z5" s="182">
        <f>'ダブルス入力シート '!D9</f>
        <v>0</v>
      </c>
      <c r="AA5" s="182"/>
      <c r="AB5" s="182"/>
      <c r="AC5" s="182"/>
      <c r="AD5" s="182"/>
      <c r="AE5" s="182"/>
      <c r="AF5" s="26" t="s">
        <v>1</v>
      </c>
    </row>
    <row r="6" spans="2:5" ht="3" customHeight="1">
      <c r="B6" s="129"/>
      <c r="C6" s="129"/>
      <c r="D6" s="129"/>
      <c r="E6" s="129"/>
    </row>
    <row r="7" spans="2:32" s="22" customFormat="1" ht="21" customHeight="1">
      <c r="B7" s="180" t="s">
        <v>6</v>
      </c>
      <c r="C7" s="180"/>
      <c r="D7" s="180"/>
      <c r="E7" s="180"/>
      <c r="F7" s="183">
        <f>'ダブルス入力シート '!D10</f>
        <v>0</v>
      </c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27"/>
      <c r="V7" s="181" t="s">
        <v>7</v>
      </c>
      <c r="W7" s="181"/>
      <c r="X7" s="181"/>
      <c r="Y7" s="182">
        <f>'ダブルス入力シート '!D11</f>
        <v>0</v>
      </c>
      <c r="Z7" s="182"/>
      <c r="AA7" s="182"/>
      <c r="AB7" s="182"/>
      <c r="AC7" s="182"/>
      <c r="AD7" s="182"/>
      <c r="AE7" s="182"/>
      <c r="AF7" s="182"/>
    </row>
    <row r="8" ht="6" customHeight="1"/>
    <row r="9" spans="2:32" ht="17.25" customHeight="1">
      <c r="B9" s="5" t="s">
        <v>8</v>
      </c>
      <c r="C9" s="175">
        <f>'ダブルス入力シート '!D15</f>
        <v>0</v>
      </c>
      <c r="D9" s="175"/>
      <c r="E9" s="175"/>
      <c r="F9" s="175"/>
      <c r="G9" s="175"/>
      <c r="H9" s="1" t="s">
        <v>9</v>
      </c>
      <c r="I9" s="176" t="s">
        <v>70</v>
      </c>
      <c r="J9" s="176"/>
      <c r="K9" s="176"/>
      <c r="L9" s="176"/>
      <c r="M9" s="176"/>
      <c r="R9" s="5" t="s">
        <v>16</v>
      </c>
      <c r="S9" s="177" t="s">
        <v>14</v>
      </c>
      <c r="T9" s="177"/>
      <c r="U9" s="177"/>
      <c r="V9" s="178">
        <f>'ダブルス入力シート '!BJ18</f>
        <v>0</v>
      </c>
      <c r="W9" s="178"/>
      <c r="X9" s="1" t="s">
        <v>69</v>
      </c>
      <c r="Y9" s="2" t="s">
        <v>12</v>
      </c>
      <c r="Z9" s="2" t="s">
        <v>11</v>
      </c>
      <c r="AA9" s="178">
        <f>'ダブルス入力シート '!BJ25</f>
        <v>0</v>
      </c>
      <c r="AB9" s="178"/>
      <c r="AC9" s="178"/>
      <c r="AD9" s="178"/>
      <c r="AE9" s="1" t="s">
        <v>10</v>
      </c>
      <c r="AF9" s="1" t="s">
        <v>15</v>
      </c>
    </row>
    <row r="10" ht="4.5" customHeight="1" thickBot="1"/>
    <row r="11" spans="2:32" ht="9.75" customHeight="1">
      <c r="B11" s="171" t="s">
        <v>17</v>
      </c>
      <c r="C11" s="173" t="s">
        <v>21</v>
      </c>
      <c r="D11" s="164"/>
      <c r="E11" s="164"/>
      <c r="F11" s="164"/>
      <c r="G11" s="164"/>
      <c r="H11" s="164"/>
      <c r="I11" s="164" t="s">
        <v>20</v>
      </c>
      <c r="J11" s="164"/>
      <c r="K11" s="164"/>
      <c r="L11" s="164"/>
      <c r="M11" s="164"/>
      <c r="N11" s="164"/>
      <c r="O11" s="164" t="s">
        <v>19</v>
      </c>
      <c r="P11" s="165"/>
      <c r="Q11" s="2"/>
      <c r="R11" s="171" t="s">
        <v>17</v>
      </c>
      <c r="S11" s="173" t="s">
        <v>21</v>
      </c>
      <c r="T11" s="164"/>
      <c r="U11" s="164"/>
      <c r="V11" s="164"/>
      <c r="W11" s="164"/>
      <c r="X11" s="164"/>
      <c r="Y11" s="164" t="s">
        <v>20</v>
      </c>
      <c r="Z11" s="164"/>
      <c r="AA11" s="164"/>
      <c r="AB11" s="164"/>
      <c r="AC11" s="164"/>
      <c r="AD11" s="164"/>
      <c r="AE11" s="164" t="s">
        <v>19</v>
      </c>
      <c r="AF11" s="165"/>
    </row>
    <row r="12" spans="2:32" ht="9.75" customHeight="1" thickBot="1">
      <c r="B12" s="172"/>
      <c r="C12" s="174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7"/>
      <c r="Q12" s="2"/>
      <c r="R12" s="172"/>
      <c r="S12" s="174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7"/>
    </row>
    <row r="13" spans="2:32" ht="18" customHeight="1">
      <c r="B13" s="212">
        <v>1</v>
      </c>
      <c r="C13" s="205">
        <f>'ダブルス入力シート '!E17</f>
        <v>0</v>
      </c>
      <c r="D13" s="206"/>
      <c r="E13" s="206"/>
      <c r="F13" s="206"/>
      <c r="G13" s="206"/>
      <c r="H13" s="206"/>
      <c r="I13" s="205">
        <f>'ダブルス入力シート '!F17</f>
        <v>0</v>
      </c>
      <c r="J13" s="206"/>
      <c r="K13" s="206"/>
      <c r="L13" s="206"/>
      <c r="M13" s="206"/>
      <c r="N13" s="206"/>
      <c r="O13" s="206">
        <f>'ダブルス入力シート '!G17</f>
        <v>0</v>
      </c>
      <c r="P13" s="207"/>
      <c r="Q13" s="2"/>
      <c r="R13" s="212">
        <v>5</v>
      </c>
      <c r="S13" s="205">
        <f>'ダブルス入力シート '!E25</f>
        <v>0</v>
      </c>
      <c r="T13" s="206"/>
      <c r="U13" s="206"/>
      <c r="V13" s="206"/>
      <c r="W13" s="206"/>
      <c r="X13" s="206"/>
      <c r="Y13" s="205">
        <f>'ダブルス入力シート '!F25</f>
        <v>0</v>
      </c>
      <c r="Z13" s="206"/>
      <c r="AA13" s="206"/>
      <c r="AB13" s="206"/>
      <c r="AC13" s="206"/>
      <c r="AD13" s="206"/>
      <c r="AE13" s="206">
        <f>'ダブルス入力シート '!G25</f>
        <v>0</v>
      </c>
      <c r="AF13" s="207"/>
    </row>
    <row r="14" spans="2:32" ht="18" customHeight="1" thickBot="1">
      <c r="B14" s="216"/>
      <c r="C14" s="208">
        <f>'ダブルス入力シート '!E18</f>
        <v>0</v>
      </c>
      <c r="D14" s="209"/>
      <c r="E14" s="209"/>
      <c r="F14" s="209"/>
      <c r="G14" s="209"/>
      <c r="H14" s="209"/>
      <c r="I14" s="208">
        <f>'ダブルス入力シート '!F18</f>
        <v>0</v>
      </c>
      <c r="J14" s="209"/>
      <c r="K14" s="209"/>
      <c r="L14" s="209"/>
      <c r="M14" s="209"/>
      <c r="N14" s="209"/>
      <c r="O14" s="209">
        <f>'ダブルス入力シート '!G18</f>
        <v>0</v>
      </c>
      <c r="P14" s="210"/>
      <c r="Q14" s="2"/>
      <c r="R14" s="216"/>
      <c r="S14" s="208">
        <f>'ダブルス入力シート '!E26</f>
        <v>0</v>
      </c>
      <c r="T14" s="209"/>
      <c r="U14" s="209"/>
      <c r="V14" s="209"/>
      <c r="W14" s="209"/>
      <c r="X14" s="209"/>
      <c r="Y14" s="208">
        <f>'ダブルス入力シート '!F26</f>
        <v>0</v>
      </c>
      <c r="Z14" s="209"/>
      <c r="AA14" s="209"/>
      <c r="AB14" s="209"/>
      <c r="AC14" s="209"/>
      <c r="AD14" s="209"/>
      <c r="AE14" s="209">
        <f>'ダブルス入力シート '!G26</f>
        <v>0</v>
      </c>
      <c r="AF14" s="210"/>
    </row>
    <row r="15" spans="2:32" ht="18" customHeight="1">
      <c r="B15" s="212">
        <v>2</v>
      </c>
      <c r="C15" s="205">
        <f>'ダブルス入力シート '!E19</f>
        <v>0</v>
      </c>
      <c r="D15" s="206"/>
      <c r="E15" s="206"/>
      <c r="F15" s="206"/>
      <c r="G15" s="206"/>
      <c r="H15" s="206"/>
      <c r="I15" s="205">
        <f>'ダブルス入力シート '!F19</f>
        <v>0</v>
      </c>
      <c r="J15" s="206"/>
      <c r="K15" s="206"/>
      <c r="L15" s="206"/>
      <c r="M15" s="206"/>
      <c r="N15" s="206"/>
      <c r="O15" s="206">
        <f>'ダブルス入力シート '!G19</f>
        <v>0</v>
      </c>
      <c r="P15" s="207"/>
      <c r="Q15" s="2"/>
      <c r="R15" s="212">
        <v>6</v>
      </c>
      <c r="S15" s="205">
        <f>'ダブルス入力シート '!E27</f>
        <v>0</v>
      </c>
      <c r="T15" s="206"/>
      <c r="U15" s="206"/>
      <c r="V15" s="206"/>
      <c r="W15" s="206"/>
      <c r="X15" s="206"/>
      <c r="Y15" s="205">
        <f>'ダブルス入力シート '!F27</f>
        <v>0</v>
      </c>
      <c r="Z15" s="206"/>
      <c r="AA15" s="206"/>
      <c r="AB15" s="206"/>
      <c r="AC15" s="206"/>
      <c r="AD15" s="206"/>
      <c r="AE15" s="206">
        <f>'ダブルス入力シート '!G27</f>
        <v>0</v>
      </c>
      <c r="AF15" s="207"/>
    </row>
    <row r="16" spans="2:32" ht="18" customHeight="1" thickBot="1">
      <c r="B16" s="204"/>
      <c r="C16" s="208">
        <f>'ダブルス入力シート '!E20</f>
        <v>0</v>
      </c>
      <c r="D16" s="209"/>
      <c r="E16" s="209"/>
      <c r="F16" s="209"/>
      <c r="G16" s="209"/>
      <c r="H16" s="209"/>
      <c r="I16" s="208">
        <f>'ダブルス入力シート '!F20</f>
        <v>0</v>
      </c>
      <c r="J16" s="209"/>
      <c r="K16" s="209"/>
      <c r="L16" s="209"/>
      <c r="M16" s="209"/>
      <c r="N16" s="209"/>
      <c r="O16" s="209">
        <f>'ダブルス入力シート '!G20</f>
        <v>0</v>
      </c>
      <c r="P16" s="210"/>
      <c r="Q16" s="2"/>
      <c r="R16" s="204"/>
      <c r="S16" s="208">
        <f>'ダブルス入力シート '!E28</f>
        <v>0</v>
      </c>
      <c r="T16" s="209"/>
      <c r="U16" s="209"/>
      <c r="V16" s="209"/>
      <c r="W16" s="209"/>
      <c r="X16" s="209"/>
      <c r="Y16" s="208">
        <f>'ダブルス入力シート '!F28</f>
        <v>0</v>
      </c>
      <c r="Z16" s="209"/>
      <c r="AA16" s="209"/>
      <c r="AB16" s="209"/>
      <c r="AC16" s="209"/>
      <c r="AD16" s="209"/>
      <c r="AE16" s="209">
        <f>'ダブルス入力シート '!G28</f>
        <v>0</v>
      </c>
      <c r="AF16" s="210"/>
    </row>
    <row r="17" spans="2:32" ht="18" customHeight="1">
      <c r="B17" s="216">
        <v>3</v>
      </c>
      <c r="C17" s="205">
        <f>'ダブルス入力シート '!E21</f>
        <v>0</v>
      </c>
      <c r="D17" s="206"/>
      <c r="E17" s="206"/>
      <c r="F17" s="206"/>
      <c r="G17" s="206"/>
      <c r="H17" s="206"/>
      <c r="I17" s="205">
        <f>'ダブルス入力シート '!F21</f>
        <v>0</v>
      </c>
      <c r="J17" s="206"/>
      <c r="K17" s="206"/>
      <c r="L17" s="206"/>
      <c r="M17" s="206"/>
      <c r="N17" s="206"/>
      <c r="O17" s="206">
        <f>'ダブルス入力シート '!G21</f>
        <v>0</v>
      </c>
      <c r="P17" s="207"/>
      <c r="Q17" s="2"/>
      <c r="R17" s="212">
        <v>7</v>
      </c>
      <c r="S17" s="205">
        <f>'ダブルス入力シート '!E29</f>
        <v>0</v>
      </c>
      <c r="T17" s="206"/>
      <c r="U17" s="206"/>
      <c r="V17" s="206"/>
      <c r="W17" s="206"/>
      <c r="X17" s="206"/>
      <c r="Y17" s="205">
        <f>'ダブルス入力シート '!F29</f>
        <v>0</v>
      </c>
      <c r="Z17" s="206"/>
      <c r="AA17" s="206"/>
      <c r="AB17" s="206"/>
      <c r="AC17" s="206"/>
      <c r="AD17" s="206"/>
      <c r="AE17" s="206">
        <f>'ダブルス入力シート '!G29</f>
        <v>0</v>
      </c>
      <c r="AF17" s="207"/>
    </row>
    <row r="18" spans="2:32" ht="18" customHeight="1" thickBot="1">
      <c r="B18" s="216"/>
      <c r="C18" s="208">
        <f>'ダブルス入力シート '!E22</f>
        <v>0</v>
      </c>
      <c r="D18" s="209"/>
      <c r="E18" s="209"/>
      <c r="F18" s="209"/>
      <c r="G18" s="209"/>
      <c r="H18" s="209"/>
      <c r="I18" s="208">
        <f>'ダブルス入力シート '!F22</f>
        <v>0</v>
      </c>
      <c r="J18" s="209"/>
      <c r="K18" s="209"/>
      <c r="L18" s="209"/>
      <c r="M18" s="209"/>
      <c r="N18" s="209"/>
      <c r="O18" s="209">
        <f>'ダブルス入力シート '!G22</f>
        <v>0</v>
      </c>
      <c r="P18" s="210"/>
      <c r="Q18" s="2"/>
      <c r="R18" s="204"/>
      <c r="S18" s="208">
        <f>'ダブルス入力シート '!E30</f>
        <v>0</v>
      </c>
      <c r="T18" s="209"/>
      <c r="U18" s="209"/>
      <c r="V18" s="209"/>
      <c r="W18" s="209"/>
      <c r="X18" s="209"/>
      <c r="Y18" s="208">
        <f>'ダブルス入力シート '!F30</f>
        <v>0</v>
      </c>
      <c r="Z18" s="209"/>
      <c r="AA18" s="209"/>
      <c r="AB18" s="209"/>
      <c r="AC18" s="209"/>
      <c r="AD18" s="209"/>
      <c r="AE18" s="209">
        <f>'ダブルス入力シート '!G30</f>
        <v>0</v>
      </c>
      <c r="AF18" s="210"/>
    </row>
    <row r="19" spans="2:32" ht="18" customHeight="1">
      <c r="B19" s="212">
        <v>4</v>
      </c>
      <c r="C19" s="205">
        <f>'ダブルス入力シート '!E23</f>
        <v>0</v>
      </c>
      <c r="D19" s="206"/>
      <c r="E19" s="206"/>
      <c r="F19" s="206"/>
      <c r="G19" s="206"/>
      <c r="H19" s="206"/>
      <c r="I19" s="205">
        <f>'ダブルス入力シート '!F23</f>
        <v>0</v>
      </c>
      <c r="J19" s="206"/>
      <c r="K19" s="206"/>
      <c r="L19" s="206"/>
      <c r="M19" s="206"/>
      <c r="N19" s="206"/>
      <c r="O19" s="206">
        <f>'ダブルス入力シート '!G23</f>
        <v>0</v>
      </c>
      <c r="P19" s="207"/>
      <c r="Q19" s="2"/>
      <c r="R19" s="212">
        <v>8</v>
      </c>
      <c r="S19" s="205">
        <f>'ダブルス入力シート '!E31</f>
        <v>0</v>
      </c>
      <c r="T19" s="206"/>
      <c r="U19" s="206"/>
      <c r="V19" s="206"/>
      <c r="W19" s="206"/>
      <c r="X19" s="206"/>
      <c r="Y19" s="205">
        <f>'ダブルス入力シート '!F31</f>
        <v>0</v>
      </c>
      <c r="Z19" s="206"/>
      <c r="AA19" s="206"/>
      <c r="AB19" s="206"/>
      <c r="AC19" s="206"/>
      <c r="AD19" s="206"/>
      <c r="AE19" s="206">
        <f>'ダブルス入力シート '!G31</f>
        <v>0</v>
      </c>
      <c r="AF19" s="207"/>
    </row>
    <row r="20" spans="2:32" ht="18" customHeight="1" thickBot="1">
      <c r="B20" s="204"/>
      <c r="C20" s="201">
        <f>'ダブルス入力シート '!E24</f>
        <v>0</v>
      </c>
      <c r="D20" s="202"/>
      <c r="E20" s="202"/>
      <c r="F20" s="202"/>
      <c r="G20" s="202"/>
      <c r="H20" s="202"/>
      <c r="I20" s="201">
        <f>'ダブルス入力シート '!F24</f>
        <v>0</v>
      </c>
      <c r="J20" s="202"/>
      <c r="K20" s="202"/>
      <c r="L20" s="202"/>
      <c r="M20" s="202"/>
      <c r="N20" s="202"/>
      <c r="O20" s="202">
        <f>'ダブルス入力シート '!G24</f>
        <v>0</v>
      </c>
      <c r="P20" s="203"/>
      <c r="Q20" s="2"/>
      <c r="R20" s="204"/>
      <c r="S20" s="194">
        <f>'ダブルス入力シート '!E32</f>
        <v>0</v>
      </c>
      <c r="T20" s="193"/>
      <c r="U20" s="193"/>
      <c r="V20" s="193"/>
      <c r="W20" s="193"/>
      <c r="X20" s="193"/>
      <c r="Y20" s="194">
        <f>'ダブルス入力シート '!F32</f>
        <v>0</v>
      </c>
      <c r="Z20" s="193"/>
      <c r="AA20" s="193"/>
      <c r="AB20" s="193"/>
      <c r="AC20" s="193"/>
      <c r="AD20" s="193"/>
      <c r="AE20" s="193">
        <f>'ダブルス入力シート '!G32</f>
        <v>0</v>
      </c>
      <c r="AF20" s="195"/>
    </row>
    <row r="21" ht="11.25" customHeight="1"/>
    <row r="22" spans="2:32" ht="17.25" customHeight="1">
      <c r="B22" s="5" t="s">
        <v>8</v>
      </c>
      <c r="C22" s="175">
        <f>'ダブルス入力シート '!D34</f>
        <v>0</v>
      </c>
      <c r="D22" s="175"/>
      <c r="E22" s="175"/>
      <c r="F22" s="175"/>
      <c r="G22" s="175"/>
      <c r="H22" s="1" t="s">
        <v>9</v>
      </c>
      <c r="I22" s="176" t="s">
        <v>70</v>
      </c>
      <c r="J22" s="176"/>
      <c r="K22" s="176"/>
      <c r="L22" s="176"/>
      <c r="M22" s="176"/>
      <c r="R22" s="5" t="s">
        <v>16</v>
      </c>
      <c r="S22" s="177" t="s">
        <v>14</v>
      </c>
      <c r="T22" s="177"/>
      <c r="U22" s="177"/>
      <c r="V22" s="178">
        <f>'ダブルス入力シート '!BJ26</f>
        <v>0</v>
      </c>
      <c r="W22" s="178"/>
      <c r="X22" s="1" t="s">
        <v>69</v>
      </c>
      <c r="Y22" s="2" t="s">
        <v>12</v>
      </c>
      <c r="Z22" s="2" t="s">
        <v>11</v>
      </c>
      <c r="AA22" s="178">
        <f>'ダブルス入力シート '!BJ33</f>
        <v>0</v>
      </c>
      <c r="AB22" s="178"/>
      <c r="AC22" s="178"/>
      <c r="AD22" s="178"/>
      <c r="AE22" s="1" t="s">
        <v>10</v>
      </c>
      <c r="AF22" s="1" t="s">
        <v>15</v>
      </c>
    </row>
    <row r="23" ht="4.5" customHeight="1" thickBot="1"/>
    <row r="24" spans="2:32" ht="9.75" customHeight="1">
      <c r="B24" s="171" t="s">
        <v>17</v>
      </c>
      <c r="C24" s="173" t="s">
        <v>21</v>
      </c>
      <c r="D24" s="164"/>
      <c r="E24" s="164"/>
      <c r="F24" s="164"/>
      <c r="G24" s="164"/>
      <c r="H24" s="164"/>
      <c r="I24" s="164" t="s">
        <v>20</v>
      </c>
      <c r="J24" s="164"/>
      <c r="K24" s="164"/>
      <c r="L24" s="164"/>
      <c r="M24" s="164"/>
      <c r="N24" s="164"/>
      <c r="O24" s="164" t="s">
        <v>19</v>
      </c>
      <c r="P24" s="165"/>
      <c r="Q24" s="2"/>
      <c r="R24" s="171" t="s">
        <v>17</v>
      </c>
      <c r="S24" s="173" t="s">
        <v>21</v>
      </c>
      <c r="T24" s="164"/>
      <c r="U24" s="164"/>
      <c r="V24" s="164"/>
      <c r="W24" s="164"/>
      <c r="X24" s="164"/>
      <c r="Y24" s="164" t="s">
        <v>20</v>
      </c>
      <c r="Z24" s="164"/>
      <c r="AA24" s="164"/>
      <c r="AB24" s="164"/>
      <c r="AC24" s="164"/>
      <c r="AD24" s="164"/>
      <c r="AE24" s="164" t="s">
        <v>19</v>
      </c>
      <c r="AF24" s="165"/>
    </row>
    <row r="25" spans="2:32" ht="9.75" customHeight="1" thickBot="1">
      <c r="B25" s="172"/>
      <c r="C25" s="174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7"/>
      <c r="Q25" s="2"/>
      <c r="R25" s="172"/>
      <c r="S25" s="174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7"/>
    </row>
    <row r="26" spans="2:32" ht="18" customHeight="1">
      <c r="B26" s="212">
        <v>1</v>
      </c>
      <c r="C26" s="205">
        <f>'ダブルス入力シート '!E36</f>
        <v>0</v>
      </c>
      <c r="D26" s="206"/>
      <c r="E26" s="206"/>
      <c r="F26" s="206"/>
      <c r="G26" s="206"/>
      <c r="H26" s="206"/>
      <c r="I26" s="205">
        <f>'ダブルス入力シート '!F36</f>
        <v>0</v>
      </c>
      <c r="J26" s="206"/>
      <c r="K26" s="206"/>
      <c r="L26" s="206"/>
      <c r="M26" s="206"/>
      <c r="N26" s="206"/>
      <c r="O26" s="206">
        <f>'ダブルス入力シート '!G36</f>
        <v>0</v>
      </c>
      <c r="P26" s="207"/>
      <c r="Q26" s="2"/>
      <c r="R26" s="212">
        <v>5</v>
      </c>
      <c r="S26" s="205">
        <f>'ダブルス入力シート '!E44</f>
        <v>0</v>
      </c>
      <c r="T26" s="206"/>
      <c r="U26" s="206"/>
      <c r="V26" s="206"/>
      <c r="W26" s="206"/>
      <c r="X26" s="206"/>
      <c r="Y26" s="205">
        <f>'ダブルス入力シート '!F44</f>
        <v>0</v>
      </c>
      <c r="Z26" s="206"/>
      <c r="AA26" s="206"/>
      <c r="AB26" s="206"/>
      <c r="AC26" s="206"/>
      <c r="AD26" s="206"/>
      <c r="AE26" s="206">
        <f>'ダブルス入力シート '!G44</f>
        <v>0</v>
      </c>
      <c r="AF26" s="207"/>
    </row>
    <row r="27" spans="2:32" ht="18" customHeight="1" thickBot="1">
      <c r="B27" s="216"/>
      <c r="C27" s="208">
        <f>'ダブルス入力シート '!E37</f>
        <v>0</v>
      </c>
      <c r="D27" s="209"/>
      <c r="E27" s="209"/>
      <c r="F27" s="209"/>
      <c r="G27" s="209"/>
      <c r="H27" s="209"/>
      <c r="I27" s="208">
        <f>'ダブルス入力シート '!F37</f>
        <v>0</v>
      </c>
      <c r="J27" s="209"/>
      <c r="K27" s="209"/>
      <c r="L27" s="209"/>
      <c r="M27" s="209"/>
      <c r="N27" s="209"/>
      <c r="O27" s="209">
        <f>'ダブルス入力シート '!G37</f>
        <v>0</v>
      </c>
      <c r="P27" s="210"/>
      <c r="Q27" s="2"/>
      <c r="R27" s="216"/>
      <c r="S27" s="208">
        <f>'ダブルス入力シート '!E45</f>
        <v>0</v>
      </c>
      <c r="T27" s="209"/>
      <c r="U27" s="209"/>
      <c r="V27" s="209"/>
      <c r="W27" s="209"/>
      <c r="X27" s="209"/>
      <c r="Y27" s="208">
        <f>'ダブルス入力シート '!F45</f>
        <v>0</v>
      </c>
      <c r="Z27" s="209"/>
      <c r="AA27" s="209"/>
      <c r="AB27" s="209"/>
      <c r="AC27" s="209"/>
      <c r="AD27" s="209"/>
      <c r="AE27" s="209">
        <f>'ダブルス入力シート '!G45</f>
        <v>0</v>
      </c>
      <c r="AF27" s="210"/>
    </row>
    <row r="28" spans="2:32" ht="18" customHeight="1">
      <c r="B28" s="212">
        <v>2</v>
      </c>
      <c r="C28" s="205">
        <f>'ダブルス入力シート '!E38</f>
        <v>0</v>
      </c>
      <c r="D28" s="206"/>
      <c r="E28" s="206"/>
      <c r="F28" s="206"/>
      <c r="G28" s="206"/>
      <c r="H28" s="206"/>
      <c r="I28" s="205">
        <f>'ダブルス入力シート '!F38</f>
        <v>0</v>
      </c>
      <c r="J28" s="206"/>
      <c r="K28" s="206"/>
      <c r="L28" s="206"/>
      <c r="M28" s="206"/>
      <c r="N28" s="206"/>
      <c r="O28" s="206">
        <f>'ダブルス入力シート '!G38</f>
        <v>0</v>
      </c>
      <c r="P28" s="207"/>
      <c r="Q28" s="2"/>
      <c r="R28" s="212">
        <v>6</v>
      </c>
      <c r="S28" s="205">
        <f>'ダブルス入力シート '!E46</f>
        <v>0</v>
      </c>
      <c r="T28" s="206"/>
      <c r="U28" s="206"/>
      <c r="V28" s="206"/>
      <c r="W28" s="206"/>
      <c r="X28" s="206"/>
      <c r="Y28" s="205">
        <f>'ダブルス入力シート '!F46</f>
        <v>0</v>
      </c>
      <c r="Z28" s="206"/>
      <c r="AA28" s="206"/>
      <c r="AB28" s="206"/>
      <c r="AC28" s="206"/>
      <c r="AD28" s="206"/>
      <c r="AE28" s="206">
        <f>'ダブルス入力シート '!G46</f>
        <v>0</v>
      </c>
      <c r="AF28" s="207"/>
    </row>
    <row r="29" spans="2:32" ht="18" customHeight="1" thickBot="1">
      <c r="B29" s="204"/>
      <c r="C29" s="208">
        <f>'ダブルス入力シート '!E39</f>
        <v>0</v>
      </c>
      <c r="D29" s="209"/>
      <c r="E29" s="209"/>
      <c r="F29" s="209"/>
      <c r="G29" s="209"/>
      <c r="H29" s="209"/>
      <c r="I29" s="208">
        <f>'ダブルス入力シート '!F39</f>
        <v>0</v>
      </c>
      <c r="J29" s="209"/>
      <c r="K29" s="209"/>
      <c r="L29" s="209"/>
      <c r="M29" s="209"/>
      <c r="N29" s="209"/>
      <c r="O29" s="209">
        <f>'ダブルス入力シート '!G39</f>
        <v>0</v>
      </c>
      <c r="P29" s="210"/>
      <c r="Q29" s="2"/>
      <c r="R29" s="204"/>
      <c r="S29" s="208">
        <f>'ダブルス入力シート '!E47</f>
        <v>0</v>
      </c>
      <c r="T29" s="209"/>
      <c r="U29" s="209"/>
      <c r="V29" s="209"/>
      <c r="W29" s="209"/>
      <c r="X29" s="209"/>
      <c r="Y29" s="208">
        <f>'ダブルス入力シート '!F47</f>
        <v>0</v>
      </c>
      <c r="Z29" s="209"/>
      <c r="AA29" s="209"/>
      <c r="AB29" s="209"/>
      <c r="AC29" s="209"/>
      <c r="AD29" s="209"/>
      <c r="AE29" s="209">
        <f>'ダブルス入力シート '!G47</f>
        <v>0</v>
      </c>
      <c r="AF29" s="210"/>
    </row>
    <row r="30" spans="2:32" ht="18" customHeight="1">
      <c r="B30" s="212">
        <v>3</v>
      </c>
      <c r="C30" s="205">
        <f>'ダブルス入力シート '!E40</f>
        <v>0</v>
      </c>
      <c r="D30" s="206"/>
      <c r="E30" s="206"/>
      <c r="F30" s="206"/>
      <c r="G30" s="206"/>
      <c r="H30" s="206"/>
      <c r="I30" s="205">
        <f>'ダブルス入力シート '!F40</f>
        <v>0</v>
      </c>
      <c r="J30" s="206"/>
      <c r="K30" s="206"/>
      <c r="L30" s="206"/>
      <c r="M30" s="206"/>
      <c r="N30" s="206"/>
      <c r="O30" s="206">
        <f>'ダブルス入力シート '!G40</f>
        <v>0</v>
      </c>
      <c r="P30" s="207"/>
      <c r="Q30" s="2"/>
      <c r="R30" s="216">
        <v>7</v>
      </c>
      <c r="S30" s="205">
        <f>'ダブルス入力シート '!E48</f>
        <v>0</v>
      </c>
      <c r="T30" s="206"/>
      <c r="U30" s="206"/>
      <c r="V30" s="206"/>
      <c r="W30" s="206"/>
      <c r="X30" s="206"/>
      <c r="Y30" s="205">
        <f>'ダブルス入力シート '!F48</f>
        <v>0</v>
      </c>
      <c r="Z30" s="206"/>
      <c r="AA30" s="206"/>
      <c r="AB30" s="206"/>
      <c r="AC30" s="206"/>
      <c r="AD30" s="206"/>
      <c r="AE30" s="206">
        <f>'ダブルス入力シート '!G48</f>
        <v>0</v>
      </c>
      <c r="AF30" s="207"/>
    </row>
    <row r="31" spans="2:32" ht="18" customHeight="1" thickBot="1">
      <c r="B31" s="204"/>
      <c r="C31" s="208">
        <f>'ダブルス入力シート '!E41</f>
        <v>0</v>
      </c>
      <c r="D31" s="209"/>
      <c r="E31" s="209"/>
      <c r="F31" s="209"/>
      <c r="G31" s="209"/>
      <c r="H31" s="209"/>
      <c r="I31" s="208">
        <f>'ダブルス入力シート '!F41</f>
        <v>0</v>
      </c>
      <c r="J31" s="209"/>
      <c r="K31" s="209"/>
      <c r="L31" s="209"/>
      <c r="M31" s="209"/>
      <c r="N31" s="209"/>
      <c r="O31" s="209">
        <f>'ダブルス入力シート '!G41</f>
        <v>0</v>
      </c>
      <c r="P31" s="210"/>
      <c r="Q31" s="2"/>
      <c r="R31" s="216"/>
      <c r="S31" s="208">
        <f>'ダブルス入力シート '!E49</f>
        <v>0</v>
      </c>
      <c r="T31" s="209"/>
      <c r="U31" s="209"/>
      <c r="V31" s="209"/>
      <c r="W31" s="209"/>
      <c r="X31" s="209"/>
      <c r="Y31" s="208">
        <f>'ダブルス入力シート '!F49</f>
        <v>0</v>
      </c>
      <c r="Z31" s="209"/>
      <c r="AA31" s="209"/>
      <c r="AB31" s="209"/>
      <c r="AC31" s="209"/>
      <c r="AD31" s="209"/>
      <c r="AE31" s="209">
        <f>'ダブルス入力シート '!G49</f>
        <v>0</v>
      </c>
      <c r="AF31" s="210"/>
    </row>
    <row r="32" spans="2:32" ht="18" customHeight="1">
      <c r="B32" s="212">
        <v>4</v>
      </c>
      <c r="C32" s="205">
        <f>'ダブルス入力シート '!E42</f>
        <v>0</v>
      </c>
      <c r="D32" s="206"/>
      <c r="E32" s="206"/>
      <c r="F32" s="206"/>
      <c r="G32" s="206"/>
      <c r="H32" s="206"/>
      <c r="I32" s="205">
        <f>'ダブルス入力シート '!F42</f>
        <v>0</v>
      </c>
      <c r="J32" s="206"/>
      <c r="K32" s="206"/>
      <c r="L32" s="206"/>
      <c r="M32" s="206"/>
      <c r="N32" s="206"/>
      <c r="O32" s="206">
        <f>'ダブルス入力シート '!G42</f>
        <v>0</v>
      </c>
      <c r="P32" s="207"/>
      <c r="Q32" s="2"/>
      <c r="R32" s="212">
        <v>8</v>
      </c>
      <c r="S32" s="205">
        <f>'ダブルス入力シート '!E50</f>
        <v>0</v>
      </c>
      <c r="T32" s="206"/>
      <c r="U32" s="206"/>
      <c r="V32" s="206"/>
      <c r="W32" s="206"/>
      <c r="X32" s="206"/>
      <c r="Y32" s="205">
        <f>'ダブルス入力シート '!F50</f>
        <v>0</v>
      </c>
      <c r="Z32" s="206"/>
      <c r="AA32" s="206"/>
      <c r="AB32" s="206"/>
      <c r="AC32" s="206"/>
      <c r="AD32" s="206"/>
      <c r="AE32" s="206">
        <f>'ダブルス入力シート '!G50</f>
        <v>0</v>
      </c>
      <c r="AF32" s="207"/>
    </row>
    <row r="33" spans="2:32" ht="18" customHeight="1" thickBot="1">
      <c r="B33" s="204"/>
      <c r="C33" s="201">
        <f>'ダブルス入力シート '!E43</f>
        <v>0</v>
      </c>
      <c r="D33" s="202"/>
      <c r="E33" s="202"/>
      <c r="F33" s="202"/>
      <c r="G33" s="202"/>
      <c r="H33" s="202"/>
      <c r="I33" s="201">
        <f>'ダブルス入力シート '!F43</f>
        <v>0</v>
      </c>
      <c r="J33" s="202"/>
      <c r="K33" s="202"/>
      <c r="L33" s="202"/>
      <c r="M33" s="202"/>
      <c r="N33" s="202"/>
      <c r="O33" s="202">
        <f>'ダブルス入力シート '!G43</f>
        <v>0</v>
      </c>
      <c r="P33" s="203"/>
      <c r="Q33" s="2"/>
      <c r="R33" s="204"/>
      <c r="S33" s="194">
        <f>'ダブルス入力シート '!E51</f>
        <v>0</v>
      </c>
      <c r="T33" s="193"/>
      <c r="U33" s="193"/>
      <c r="V33" s="193"/>
      <c r="W33" s="193"/>
      <c r="X33" s="193"/>
      <c r="Y33" s="194">
        <f>'ダブルス入力シート '!F51</f>
        <v>0</v>
      </c>
      <c r="Z33" s="193"/>
      <c r="AA33" s="193"/>
      <c r="AB33" s="193"/>
      <c r="AC33" s="193"/>
      <c r="AD33" s="193"/>
      <c r="AE33" s="193">
        <f>'ダブルス入力シート '!G51</f>
        <v>0</v>
      </c>
      <c r="AF33" s="195"/>
    </row>
    <row r="34" ht="11.25" customHeight="1"/>
    <row r="35" spans="2:32" ht="17.25" customHeight="1">
      <c r="B35" s="5" t="s">
        <v>8</v>
      </c>
      <c r="C35" s="175">
        <f>'ダブルス入力シート '!K34</f>
        <v>0</v>
      </c>
      <c r="D35" s="175"/>
      <c r="E35" s="175"/>
      <c r="F35" s="175"/>
      <c r="G35" s="175"/>
      <c r="H35" s="1" t="s">
        <v>9</v>
      </c>
      <c r="I35" s="176" t="s">
        <v>70</v>
      </c>
      <c r="J35" s="176"/>
      <c r="K35" s="176"/>
      <c r="L35" s="176"/>
      <c r="M35" s="176"/>
      <c r="R35" s="5" t="s">
        <v>16</v>
      </c>
      <c r="S35" s="177" t="s">
        <v>14</v>
      </c>
      <c r="T35" s="177"/>
      <c r="U35" s="177"/>
      <c r="V35" s="178">
        <f>'ダブルス入力シート '!BJ34</f>
        <v>0</v>
      </c>
      <c r="W35" s="178"/>
      <c r="X35" s="1" t="s">
        <v>69</v>
      </c>
      <c r="Y35" s="2" t="s">
        <v>12</v>
      </c>
      <c r="Z35" s="2" t="s">
        <v>11</v>
      </c>
      <c r="AA35" s="178">
        <f>'ダブルス入力シート '!BJ41</f>
        <v>0</v>
      </c>
      <c r="AB35" s="178"/>
      <c r="AC35" s="178"/>
      <c r="AD35" s="178"/>
      <c r="AE35" s="1" t="s">
        <v>10</v>
      </c>
      <c r="AF35" s="1" t="s">
        <v>15</v>
      </c>
    </row>
    <row r="36" ht="4.5" customHeight="1" thickBot="1"/>
    <row r="37" spans="2:32" ht="9.75" customHeight="1">
      <c r="B37" s="171" t="s">
        <v>17</v>
      </c>
      <c r="C37" s="173" t="s">
        <v>21</v>
      </c>
      <c r="D37" s="164"/>
      <c r="E37" s="164"/>
      <c r="F37" s="164"/>
      <c r="G37" s="164"/>
      <c r="H37" s="164"/>
      <c r="I37" s="164" t="s">
        <v>20</v>
      </c>
      <c r="J37" s="164"/>
      <c r="K37" s="164"/>
      <c r="L37" s="164"/>
      <c r="M37" s="164"/>
      <c r="N37" s="164"/>
      <c r="O37" s="164" t="s">
        <v>19</v>
      </c>
      <c r="P37" s="165"/>
      <c r="Q37" s="2"/>
      <c r="R37" s="171" t="s">
        <v>17</v>
      </c>
      <c r="S37" s="173" t="s">
        <v>21</v>
      </c>
      <c r="T37" s="164"/>
      <c r="U37" s="164"/>
      <c r="V37" s="164"/>
      <c r="W37" s="164"/>
      <c r="X37" s="164"/>
      <c r="Y37" s="164" t="s">
        <v>20</v>
      </c>
      <c r="Z37" s="164"/>
      <c r="AA37" s="164"/>
      <c r="AB37" s="164"/>
      <c r="AC37" s="164"/>
      <c r="AD37" s="164"/>
      <c r="AE37" s="164" t="s">
        <v>19</v>
      </c>
      <c r="AF37" s="165"/>
    </row>
    <row r="38" spans="2:32" ht="9.75" customHeight="1" thickBot="1">
      <c r="B38" s="172"/>
      <c r="C38" s="174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7"/>
      <c r="Q38" s="2"/>
      <c r="R38" s="172"/>
      <c r="S38" s="174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7"/>
    </row>
    <row r="39" spans="2:32" ht="18" customHeight="1">
      <c r="B39" s="212">
        <v>1</v>
      </c>
      <c r="C39" s="205">
        <f>'ダブルス入力シート '!L36</f>
        <v>0</v>
      </c>
      <c r="D39" s="206"/>
      <c r="E39" s="206"/>
      <c r="F39" s="206"/>
      <c r="G39" s="206"/>
      <c r="H39" s="206"/>
      <c r="I39" s="205">
        <f>'ダブルス入力シート '!M36</f>
        <v>0</v>
      </c>
      <c r="J39" s="206"/>
      <c r="K39" s="206"/>
      <c r="L39" s="206"/>
      <c r="M39" s="206"/>
      <c r="N39" s="206"/>
      <c r="O39" s="206">
        <f>'ダブルス入力シート '!N36</f>
        <v>0</v>
      </c>
      <c r="P39" s="207"/>
      <c r="Q39" s="2"/>
      <c r="R39" s="212">
        <v>5</v>
      </c>
      <c r="S39" s="205">
        <f>'ダブルス入力シート '!L44</f>
        <v>0</v>
      </c>
      <c r="T39" s="206"/>
      <c r="U39" s="206"/>
      <c r="V39" s="206"/>
      <c r="W39" s="206"/>
      <c r="X39" s="206"/>
      <c r="Y39" s="205">
        <f>'ダブルス入力シート '!M44</f>
        <v>0</v>
      </c>
      <c r="Z39" s="206"/>
      <c r="AA39" s="206"/>
      <c r="AB39" s="206"/>
      <c r="AC39" s="206"/>
      <c r="AD39" s="206"/>
      <c r="AE39" s="206">
        <f>'ダブルス入力シート '!N44</f>
        <v>0</v>
      </c>
      <c r="AF39" s="207"/>
    </row>
    <row r="40" spans="2:32" ht="18" customHeight="1" thickBot="1">
      <c r="B40" s="216"/>
      <c r="C40" s="208">
        <f>'ダブルス入力シート '!L37</f>
        <v>0</v>
      </c>
      <c r="D40" s="209"/>
      <c r="E40" s="209"/>
      <c r="F40" s="209"/>
      <c r="G40" s="209"/>
      <c r="H40" s="209"/>
      <c r="I40" s="208">
        <f>'ダブルス入力シート '!M37</f>
        <v>0</v>
      </c>
      <c r="J40" s="209"/>
      <c r="K40" s="209"/>
      <c r="L40" s="209"/>
      <c r="M40" s="209"/>
      <c r="N40" s="209"/>
      <c r="O40" s="209">
        <f>'ダブルス入力シート '!N37</f>
        <v>0</v>
      </c>
      <c r="P40" s="210"/>
      <c r="Q40" s="2"/>
      <c r="R40" s="216"/>
      <c r="S40" s="208">
        <f>'ダブルス入力シート '!L45</f>
        <v>0</v>
      </c>
      <c r="T40" s="209"/>
      <c r="U40" s="209"/>
      <c r="V40" s="209"/>
      <c r="W40" s="209"/>
      <c r="X40" s="209"/>
      <c r="Y40" s="208">
        <f>'ダブルス入力シート '!M45</f>
        <v>0</v>
      </c>
      <c r="Z40" s="209"/>
      <c r="AA40" s="209"/>
      <c r="AB40" s="209"/>
      <c r="AC40" s="209"/>
      <c r="AD40" s="209"/>
      <c r="AE40" s="209">
        <f>'ダブルス入力シート '!N45</f>
        <v>0</v>
      </c>
      <c r="AF40" s="210"/>
    </row>
    <row r="41" spans="2:32" ht="18" customHeight="1">
      <c r="B41" s="212">
        <v>2</v>
      </c>
      <c r="C41" s="205">
        <f>'ダブルス入力シート '!L38</f>
        <v>0</v>
      </c>
      <c r="D41" s="206"/>
      <c r="E41" s="206"/>
      <c r="F41" s="206"/>
      <c r="G41" s="206"/>
      <c r="H41" s="206"/>
      <c r="I41" s="205">
        <f>'ダブルス入力シート '!M38</f>
        <v>0</v>
      </c>
      <c r="J41" s="206"/>
      <c r="K41" s="206"/>
      <c r="L41" s="206"/>
      <c r="M41" s="206"/>
      <c r="N41" s="206"/>
      <c r="O41" s="206">
        <f>'ダブルス入力シート '!N38</f>
        <v>0</v>
      </c>
      <c r="P41" s="207"/>
      <c r="Q41" s="2"/>
      <c r="R41" s="212">
        <v>6</v>
      </c>
      <c r="S41" s="205">
        <f>'ダブルス入力シート '!L46</f>
        <v>0</v>
      </c>
      <c r="T41" s="206"/>
      <c r="U41" s="206"/>
      <c r="V41" s="206"/>
      <c r="W41" s="206"/>
      <c r="X41" s="206"/>
      <c r="Y41" s="205">
        <f>'ダブルス入力シート '!M46</f>
        <v>0</v>
      </c>
      <c r="Z41" s="206"/>
      <c r="AA41" s="206"/>
      <c r="AB41" s="206"/>
      <c r="AC41" s="206"/>
      <c r="AD41" s="206"/>
      <c r="AE41" s="206">
        <f>'ダブルス入力シート '!N46</f>
        <v>0</v>
      </c>
      <c r="AF41" s="207"/>
    </row>
    <row r="42" spans="2:32" ht="18" customHeight="1" thickBot="1">
      <c r="B42" s="216"/>
      <c r="C42" s="208">
        <f>'ダブルス入力シート '!L39</f>
        <v>0</v>
      </c>
      <c r="D42" s="209"/>
      <c r="E42" s="209"/>
      <c r="F42" s="209"/>
      <c r="G42" s="209"/>
      <c r="H42" s="209"/>
      <c r="I42" s="208">
        <f>'ダブルス入力シート '!M39</f>
        <v>0</v>
      </c>
      <c r="J42" s="209"/>
      <c r="K42" s="209"/>
      <c r="L42" s="209"/>
      <c r="M42" s="209"/>
      <c r="N42" s="209"/>
      <c r="O42" s="209">
        <f>'ダブルス入力シート '!N39</f>
        <v>0</v>
      </c>
      <c r="P42" s="210"/>
      <c r="Q42" s="2"/>
      <c r="R42" s="204"/>
      <c r="S42" s="208">
        <f>'ダブルス入力シート '!L47</f>
        <v>0</v>
      </c>
      <c r="T42" s="209"/>
      <c r="U42" s="209"/>
      <c r="V42" s="209"/>
      <c r="W42" s="209"/>
      <c r="X42" s="209"/>
      <c r="Y42" s="208">
        <f>'ダブルス入力シート '!M47</f>
        <v>0</v>
      </c>
      <c r="Z42" s="209"/>
      <c r="AA42" s="209"/>
      <c r="AB42" s="209"/>
      <c r="AC42" s="209"/>
      <c r="AD42" s="209"/>
      <c r="AE42" s="209">
        <f>'ダブルス入力シート '!N47</f>
        <v>0</v>
      </c>
      <c r="AF42" s="210"/>
    </row>
    <row r="43" spans="2:32" ht="18" customHeight="1">
      <c r="B43" s="212">
        <v>3</v>
      </c>
      <c r="C43" s="205">
        <f>'ダブルス入力シート '!L40</f>
        <v>0</v>
      </c>
      <c r="D43" s="206"/>
      <c r="E43" s="206"/>
      <c r="F43" s="206"/>
      <c r="G43" s="206"/>
      <c r="H43" s="206"/>
      <c r="I43" s="205">
        <f>'ダブルス入力シート '!M40</f>
        <v>0</v>
      </c>
      <c r="J43" s="206"/>
      <c r="K43" s="206"/>
      <c r="L43" s="206"/>
      <c r="M43" s="206"/>
      <c r="N43" s="206"/>
      <c r="O43" s="206">
        <f>'ダブルス入力シート '!N40</f>
        <v>0</v>
      </c>
      <c r="P43" s="207"/>
      <c r="Q43" s="2"/>
      <c r="R43" s="212">
        <v>7</v>
      </c>
      <c r="S43" s="205">
        <f>'ダブルス入力シート '!L48</f>
        <v>0</v>
      </c>
      <c r="T43" s="206"/>
      <c r="U43" s="206"/>
      <c r="V43" s="206"/>
      <c r="W43" s="206"/>
      <c r="X43" s="206"/>
      <c r="Y43" s="205">
        <f>'ダブルス入力シート '!M48</f>
        <v>0</v>
      </c>
      <c r="Z43" s="206"/>
      <c r="AA43" s="206"/>
      <c r="AB43" s="206"/>
      <c r="AC43" s="206"/>
      <c r="AD43" s="206"/>
      <c r="AE43" s="206">
        <f>'ダブルス入力シート '!N48</f>
        <v>0</v>
      </c>
      <c r="AF43" s="207"/>
    </row>
    <row r="44" spans="2:32" ht="18" customHeight="1" thickBot="1">
      <c r="B44" s="216"/>
      <c r="C44" s="208">
        <f>'ダブルス入力シート '!L41</f>
        <v>0</v>
      </c>
      <c r="D44" s="209"/>
      <c r="E44" s="209"/>
      <c r="F44" s="209"/>
      <c r="G44" s="209"/>
      <c r="H44" s="209"/>
      <c r="I44" s="208">
        <f>'ダブルス入力シート '!M41</f>
        <v>0</v>
      </c>
      <c r="J44" s="209"/>
      <c r="K44" s="209"/>
      <c r="L44" s="209"/>
      <c r="M44" s="209"/>
      <c r="N44" s="209"/>
      <c r="O44" s="209">
        <f>'ダブルス入力シート '!N41</f>
        <v>0</v>
      </c>
      <c r="P44" s="210"/>
      <c r="Q44" s="2"/>
      <c r="R44" s="204"/>
      <c r="S44" s="219">
        <f>'ダブルス入力シート '!L49</f>
        <v>0</v>
      </c>
      <c r="T44" s="197"/>
      <c r="U44" s="197"/>
      <c r="V44" s="197"/>
      <c r="W44" s="197"/>
      <c r="X44" s="197"/>
      <c r="Y44" s="219">
        <f>'ダブルス入力シート '!M49</f>
        <v>0</v>
      </c>
      <c r="Z44" s="197"/>
      <c r="AA44" s="197"/>
      <c r="AB44" s="197"/>
      <c r="AC44" s="197"/>
      <c r="AD44" s="197"/>
      <c r="AE44" s="197">
        <f>'ダブルス入力シート '!N49</f>
        <v>0</v>
      </c>
      <c r="AF44" s="214"/>
    </row>
    <row r="45" spans="2:32" ht="18" customHeight="1">
      <c r="B45" s="212">
        <v>4</v>
      </c>
      <c r="C45" s="205">
        <f>'ダブルス入力シート '!L42</f>
        <v>0</v>
      </c>
      <c r="D45" s="206"/>
      <c r="E45" s="206"/>
      <c r="F45" s="206"/>
      <c r="G45" s="206"/>
      <c r="H45" s="206"/>
      <c r="I45" s="205">
        <f>'ダブルス入力シート '!M42</f>
        <v>0</v>
      </c>
      <c r="J45" s="206"/>
      <c r="K45" s="206"/>
      <c r="L45" s="206"/>
      <c r="M45" s="206"/>
      <c r="N45" s="206"/>
      <c r="O45" s="206">
        <f>'ダブルス入力シート '!N42</f>
        <v>0</v>
      </c>
      <c r="P45" s="207"/>
      <c r="Q45" s="2"/>
      <c r="R45" s="212">
        <v>8</v>
      </c>
      <c r="S45" s="205">
        <f>'ダブルス入力シート '!L50</f>
        <v>0</v>
      </c>
      <c r="T45" s="206"/>
      <c r="U45" s="206"/>
      <c r="V45" s="206"/>
      <c r="W45" s="206"/>
      <c r="X45" s="206"/>
      <c r="Y45" s="205">
        <f>'ダブルス入力シート '!M50</f>
        <v>0</v>
      </c>
      <c r="Z45" s="206"/>
      <c r="AA45" s="206"/>
      <c r="AB45" s="206"/>
      <c r="AC45" s="206"/>
      <c r="AD45" s="206"/>
      <c r="AE45" s="206">
        <f>'ダブルス入力シート '!N50</f>
        <v>0</v>
      </c>
      <c r="AF45" s="207"/>
    </row>
    <row r="46" spans="2:32" ht="18" customHeight="1" thickBot="1">
      <c r="B46" s="204"/>
      <c r="C46" s="201">
        <f>'ダブルス入力シート '!L43</f>
        <v>0</v>
      </c>
      <c r="D46" s="202"/>
      <c r="E46" s="202"/>
      <c r="F46" s="202"/>
      <c r="G46" s="202"/>
      <c r="H46" s="202"/>
      <c r="I46" s="201">
        <f>'ダブルス入力シート '!M43</f>
        <v>0</v>
      </c>
      <c r="J46" s="202"/>
      <c r="K46" s="202"/>
      <c r="L46" s="202"/>
      <c r="M46" s="202"/>
      <c r="N46" s="202"/>
      <c r="O46" s="202">
        <f>'ダブルス入力シート '!N43</f>
        <v>0</v>
      </c>
      <c r="P46" s="203"/>
      <c r="Q46" s="2"/>
      <c r="R46" s="204"/>
      <c r="S46" s="194">
        <f>'ダブルス入力シート '!L51</f>
        <v>0</v>
      </c>
      <c r="T46" s="193"/>
      <c r="U46" s="193"/>
      <c r="V46" s="193"/>
      <c r="W46" s="193"/>
      <c r="X46" s="193"/>
      <c r="Y46" s="194">
        <f>'ダブルス入力シート '!M51</f>
        <v>0</v>
      </c>
      <c r="Z46" s="193"/>
      <c r="AA46" s="193"/>
      <c r="AB46" s="193"/>
      <c r="AC46" s="193"/>
      <c r="AD46" s="193"/>
      <c r="AE46" s="193">
        <f>'ダブルス入力シート '!N51</f>
        <v>0</v>
      </c>
      <c r="AF46" s="195"/>
    </row>
    <row r="47" spans="1:38" ht="10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I47" s="7"/>
      <c r="AJ47" s="7"/>
      <c r="AK47" s="7"/>
      <c r="AL47" s="7"/>
    </row>
    <row r="48" spans="5:36" ht="19.5" customHeight="1">
      <c r="E48" s="7"/>
      <c r="W48" s="162">
        <f>'ダブルス入力シート '!J7</f>
        <v>0</v>
      </c>
      <c r="X48" s="162"/>
      <c r="Y48" s="162"/>
      <c r="Z48" s="1" t="s">
        <v>63</v>
      </c>
      <c r="AC48" s="1" t="s">
        <v>62</v>
      </c>
      <c r="AF48" s="7" t="s">
        <v>61</v>
      </c>
      <c r="AJ48" s="7"/>
    </row>
    <row r="49" spans="2:36" ht="9" customHeight="1">
      <c r="B49" s="179" t="s">
        <v>22</v>
      </c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J49" s="7"/>
    </row>
    <row r="50" spans="2:32" ht="9" customHeight="1"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</row>
    <row r="51" spans="2:41" ht="9" customHeight="1"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O51" s="7"/>
    </row>
    <row r="52" spans="2:25" ht="15.75" customHeight="1">
      <c r="B52" s="161">
        <f>'ダブルス入力シート '!D9</f>
        <v>0</v>
      </c>
      <c r="C52" s="161"/>
      <c r="D52" s="161"/>
      <c r="E52" s="161"/>
      <c r="F52" s="161"/>
      <c r="G52" s="161"/>
      <c r="H52" s="161"/>
      <c r="I52" s="161"/>
      <c r="J52" s="3"/>
      <c r="Y52" s="7"/>
    </row>
    <row r="53" spans="2:11" s="22" customFormat="1" ht="19.5" customHeight="1">
      <c r="B53" s="32"/>
      <c r="C53" s="153">
        <f>'ダブルス入力シート '!D8</f>
        <v>0</v>
      </c>
      <c r="D53" s="153"/>
      <c r="E53" s="153"/>
      <c r="F53" s="153"/>
      <c r="G53" s="153"/>
      <c r="H53" s="153"/>
      <c r="I53" s="153"/>
      <c r="J53" s="153"/>
      <c r="K53" s="22" t="s">
        <v>23</v>
      </c>
    </row>
    <row r="54" spans="12:27" ht="12" customHeight="1">
      <c r="L54" s="150" t="s">
        <v>46</v>
      </c>
      <c r="M54" s="150"/>
      <c r="N54" s="156">
        <f>'ダブルス入力シート '!BJ42</f>
        <v>0</v>
      </c>
      <c r="O54" s="156"/>
      <c r="P54" s="156"/>
      <c r="Q54" s="156"/>
      <c r="R54" s="156"/>
      <c r="S54" s="158" t="s">
        <v>48</v>
      </c>
      <c r="T54" s="158"/>
      <c r="U54" s="17"/>
      <c r="V54" s="17"/>
      <c r="W54" s="17"/>
      <c r="X54" s="17"/>
      <c r="Y54" s="17"/>
      <c r="Z54" s="17"/>
      <c r="AA54" s="17"/>
    </row>
    <row r="55" spans="12:28" ht="12" customHeight="1">
      <c r="L55" s="151"/>
      <c r="M55" s="151"/>
      <c r="N55" s="157"/>
      <c r="O55" s="157"/>
      <c r="P55" s="157"/>
      <c r="Q55" s="157"/>
      <c r="R55" s="157"/>
      <c r="S55" s="159"/>
      <c r="T55" s="159"/>
      <c r="U55" s="18"/>
      <c r="V55" s="17"/>
      <c r="W55" s="17"/>
      <c r="X55" s="17"/>
      <c r="Y55" s="17"/>
      <c r="Z55" s="17"/>
      <c r="AA55" s="17"/>
      <c r="AB55" s="7"/>
    </row>
    <row r="56" spans="12:28" ht="4.5" customHeight="1">
      <c r="L56" s="28"/>
      <c r="M56" s="28"/>
      <c r="N56" s="16"/>
      <c r="O56" s="16"/>
      <c r="P56" s="16"/>
      <c r="Q56" s="16"/>
      <c r="R56" s="16"/>
      <c r="S56" s="29"/>
      <c r="T56" s="29"/>
      <c r="U56" s="17"/>
      <c r="V56" s="17"/>
      <c r="W56" s="17"/>
      <c r="X56" s="17"/>
      <c r="Y56" s="17"/>
      <c r="Z56" s="17"/>
      <c r="AA56" s="17"/>
      <c r="AB56" s="7"/>
    </row>
    <row r="57" spans="3:26" s="22" customFormat="1" ht="19.5" customHeight="1">
      <c r="C57" s="30" t="s">
        <v>0</v>
      </c>
      <c r="D57" s="153">
        <f>'ダブルス入力シート '!D7</f>
        <v>0</v>
      </c>
      <c r="E57" s="153"/>
      <c r="F57" s="153"/>
      <c r="G57" s="153"/>
      <c r="H57" s="153"/>
      <c r="I57" s="153"/>
      <c r="J57" s="153"/>
      <c r="K57" s="153"/>
      <c r="L57" s="153"/>
      <c r="M57" s="153"/>
      <c r="N57" s="31" t="s">
        <v>1</v>
      </c>
      <c r="O57" s="152" t="s">
        <v>24</v>
      </c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</row>
    <row r="58" spans="19:22" ht="15" customHeight="1">
      <c r="S58" s="177" t="s">
        <v>25</v>
      </c>
      <c r="T58" s="177"/>
      <c r="U58" s="177"/>
      <c r="V58" s="177"/>
    </row>
    <row r="59" spans="20:29" ht="17.25" customHeight="1">
      <c r="T59" s="200" t="str">
        <f>'ダブルス入力シート '!D12</f>
        <v>米子市テニス協会</v>
      </c>
      <c r="U59" s="200"/>
      <c r="V59" s="200"/>
      <c r="W59" s="200"/>
      <c r="X59" s="200"/>
      <c r="Y59" s="200"/>
      <c r="Z59" s="200"/>
      <c r="AA59" s="200"/>
      <c r="AB59" s="200"/>
      <c r="AC59" s="200"/>
    </row>
    <row r="60" spans="20:31" ht="21.75" customHeight="1">
      <c r="T60" s="184"/>
      <c r="U60" s="184"/>
      <c r="V60" s="184"/>
      <c r="W60" s="184"/>
      <c r="X60" s="184"/>
      <c r="Y60" s="184"/>
      <c r="Z60" s="184"/>
      <c r="AA60" s="184"/>
      <c r="AB60" s="184"/>
      <c r="AC60" s="184"/>
      <c r="AD60" s="184"/>
      <c r="AE60" s="1" t="s">
        <v>26</v>
      </c>
    </row>
    <row r="61" ht="8.25" customHeight="1">
      <c r="W61" s="10"/>
    </row>
    <row r="62" ht="6.75" customHeight="1"/>
    <row r="63" spans="4:30" ht="13.5" customHeight="1">
      <c r="D63" s="129" t="s">
        <v>0</v>
      </c>
      <c r="E63" s="199">
        <f>'ダブルス入力シート '!D7</f>
        <v>0</v>
      </c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29" t="s">
        <v>1</v>
      </c>
      <c r="U63" s="177" t="s">
        <v>2</v>
      </c>
      <c r="V63" s="177"/>
      <c r="W63" s="177"/>
      <c r="X63" s="177"/>
      <c r="Y63" s="177"/>
      <c r="Z63" s="177"/>
      <c r="AA63" s="177"/>
      <c r="AB63" s="177"/>
      <c r="AC63" s="177"/>
      <c r="AD63" s="177"/>
    </row>
    <row r="64" spans="4:38" ht="13.5" customHeight="1">
      <c r="D64" s="12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29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L64" s="7"/>
    </row>
    <row r="65" ht="3" customHeight="1"/>
    <row r="66" spans="2:32" s="22" customFormat="1" ht="21" customHeight="1">
      <c r="B66" s="180" t="s">
        <v>3</v>
      </c>
      <c r="C66" s="180"/>
      <c r="D66" s="180"/>
      <c r="E66" s="180"/>
      <c r="F66" s="23"/>
      <c r="G66" s="213">
        <f>'ダブルス入力シート '!D8</f>
        <v>0</v>
      </c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23"/>
      <c r="U66" s="24"/>
      <c r="V66" s="181" t="s">
        <v>18</v>
      </c>
      <c r="W66" s="181"/>
      <c r="X66" s="181"/>
      <c r="Y66" s="25" t="s">
        <v>0</v>
      </c>
      <c r="Z66" s="182">
        <f>'ダブルス入力シート '!D9</f>
        <v>0</v>
      </c>
      <c r="AA66" s="182"/>
      <c r="AB66" s="182"/>
      <c r="AC66" s="182"/>
      <c r="AD66" s="182"/>
      <c r="AE66" s="182"/>
      <c r="AF66" s="26" t="s">
        <v>1</v>
      </c>
    </row>
    <row r="67" spans="2:5" ht="3" customHeight="1">
      <c r="B67" s="129"/>
      <c r="C67" s="129"/>
      <c r="D67" s="129"/>
      <c r="E67" s="129"/>
    </row>
    <row r="68" spans="2:32" s="22" customFormat="1" ht="21" customHeight="1">
      <c r="B68" s="180" t="s">
        <v>6</v>
      </c>
      <c r="C68" s="180"/>
      <c r="D68" s="180"/>
      <c r="E68" s="180"/>
      <c r="F68" s="183">
        <f>'ダブルス入力シート '!D10</f>
        <v>0</v>
      </c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27"/>
      <c r="V68" s="181" t="s">
        <v>7</v>
      </c>
      <c r="W68" s="181"/>
      <c r="X68" s="181"/>
      <c r="Y68" s="182">
        <f>'ダブルス入力シート '!D11</f>
        <v>0</v>
      </c>
      <c r="Z68" s="182"/>
      <c r="AA68" s="182"/>
      <c r="AB68" s="182"/>
      <c r="AC68" s="182"/>
      <c r="AD68" s="182"/>
      <c r="AE68" s="182"/>
      <c r="AF68" s="182"/>
    </row>
    <row r="69" ht="6" customHeight="1"/>
    <row r="70" spans="2:32" ht="17.25" customHeight="1">
      <c r="B70" s="5" t="s">
        <v>8</v>
      </c>
      <c r="C70" s="175">
        <f>'ダブルス入力シート '!D54</f>
        <v>0</v>
      </c>
      <c r="D70" s="175"/>
      <c r="E70" s="175"/>
      <c r="F70" s="175"/>
      <c r="G70" s="175"/>
      <c r="H70" s="1" t="s">
        <v>9</v>
      </c>
      <c r="I70" s="176" t="s">
        <v>70</v>
      </c>
      <c r="J70" s="176"/>
      <c r="K70" s="176"/>
      <c r="L70" s="176"/>
      <c r="M70" s="176"/>
      <c r="R70" s="5" t="s">
        <v>16</v>
      </c>
      <c r="S70" s="177" t="s">
        <v>14</v>
      </c>
      <c r="T70" s="177"/>
      <c r="U70" s="177"/>
      <c r="V70" s="178">
        <f>'ダブルス入力シート '!BJ44</f>
        <v>0</v>
      </c>
      <c r="W70" s="178"/>
      <c r="X70" s="1" t="s">
        <v>69</v>
      </c>
      <c r="Y70" s="2" t="s">
        <v>12</v>
      </c>
      <c r="Z70" s="2" t="s">
        <v>11</v>
      </c>
      <c r="AA70" s="178">
        <f>'ダブルス入力シート '!BJ51</f>
        <v>0</v>
      </c>
      <c r="AB70" s="178"/>
      <c r="AC70" s="178"/>
      <c r="AD70" s="178"/>
      <c r="AE70" s="1" t="s">
        <v>10</v>
      </c>
      <c r="AF70" s="1" t="s">
        <v>15</v>
      </c>
    </row>
    <row r="71" ht="4.5" customHeight="1" thickBot="1"/>
    <row r="72" spans="2:32" ht="9.75" customHeight="1">
      <c r="B72" s="171" t="s">
        <v>17</v>
      </c>
      <c r="C72" s="173" t="s">
        <v>21</v>
      </c>
      <c r="D72" s="164"/>
      <c r="E72" s="164"/>
      <c r="F72" s="164"/>
      <c r="G72" s="164"/>
      <c r="H72" s="164"/>
      <c r="I72" s="164" t="s">
        <v>20</v>
      </c>
      <c r="J72" s="164"/>
      <c r="K72" s="164"/>
      <c r="L72" s="164"/>
      <c r="M72" s="164"/>
      <c r="N72" s="164"/>
      <c r="O72" s="164" t="s">
        <v>19</v>
      </c>
      <c r="P72" s="165"/>
      <c r="Q72" s="2"/>
      <c r="R72" s="171" t="s">
        <v>17</v>
      </c>
      <c r="S72" s="173" t="s">
        <v>21</v>
      </c>
      <c r="T72" s="164"/>
      <c r="U72" s="164"/>
      <c r="V72" s="164"/>
      <c r="W72" s="164"/>
      <c r="X72" s="164"/>
      <c r="Y72" s="164" t="s">
        <v>20</v>
      </c>
      <c r="Z72" s="164"/>
      <c r="AA72" s="164"/>
      <c r="AB72" s="164"/>
      <c r="AC72" s="164"/>
      <c r="AD72" s="164"/>
      <c r="AE72" s="164" t="s">
        <v>19</v>
      </c>
      <c r="AF72" s="165"/>
    </row>
    <row r="73" spans="2:32" ht="9.75" customHeight="1" thickBot="1">
      <c r="B73" s="172"/>
      <c r="C73" s="174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7"/>
      <c r="Q73" s="2"/>
      <c r="R73" s="172"/>
      <c r="S73" s="174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7"/>
    </row>
    <row r="74" spans="2:32" ht="18" customHeight="1">
      <c r="B74" s="212">
        <v>1</v>
      </c>
      <c r="C74" s="215">
        <f>'ダブルス入力シート '!E56</f>
        <v>0</v>
      </c>
      <c r="D74" s="206"/>
      <c r="E74" s="206"/>
      <c r="F74" s="206"/>
      <c r="G74" s="206"/>
      <c r="H74" s="206"/>
      <c r="I74" s="205">
        <f>'ダブルス入力シート '!F56</f>
        <v>0</v>
      </c>
      <c r="J74" s="206"/>
      <c r="K74" s="206"/>
      <c r="L74" s="206"/>
      <c r="M74" s="206"/>
      <c r="N74" s="206"/>
      <c r="O74" s="206">
        <f>'ダブルス入力シート '!G56</f>
        <v>0</v>
      </c>
      <c r="P74" s="207"/>
      <c r="Q74" s="2"/>
      <c r="R74" s="212">
        <v>5</v>
      </c>
      <c r="S74" s="215">
        <f>'ダブルス入力シート '!E64</f>
        <v>0</v>
      </c>
      <c r="T74" s="206"/>
      <c r="U74" s="206"/>
      <c r="V74" s="206"/>
      <c r="W74" s="206"/>
      <c r="X74" s="206"/>
      <c r="Y74" s="205">
        <f>'ダブルス入力シート '!F64</f>
        <v>0</v>
      </c>
      <c r="Z74" s="206"/>
      <c r="AA74" s="206"/>
      <c r="AB74" s="206"/>
      <c r="AC74" s="206"/>
      <c r="AD74" s="206"/>
      <c r="AE74" s="206">
        <f>'ダブルス入力シート '!G64</f>
        <v>0</v>
      </c>
      <c r="AF74" s="207"/>
    </row>
    <row r="75" spans="2:32" ht="18" customHeight="1" thickBot="1">
      <c r="B75" s="216"/>
      <c r="C75" s="218">
        <f>'ダブルス入力シート '!E57</f>
        <v>0</v>
      </c>
      <c r="D75" s="209"/>
      <c r="E75" s="209"/>
      <c r="F75" s="209"/>
      <c r="G75" s="209"/>
      <c r="H75" s="209"/>
      <c r="I75" s="208">
        <f>'ダブルス入力シート '!F57</f>
        <v>0</v>
      </c>
      <c r="J75" s="209"/>
      <c r="K75" s="209"/>
      <c r="L75" s="209"/>
      <c r="M75" s="209"/>
      <c r="N75" s="209"/>
      <c r="O75" s="209">
        <f>'ダブルス入力シート '!G57</f>
        <v>0</v>
      </c>
      <c r="P75" s="210"/>
      <c r="Q75" s="2"/>
      <c r="R75" s="204"/>
      <c r="S75" s="221">
        <f>'ダブルス入力シート '!E65</f>
        <v>0</v>
      </c>
      <c r="T75" s="193"/>
      <c r="U75" s="193"/>
      <c r="V75" s="193"/>
      <c r="W75" s="193"/>
      <c r="X75" s="193"/>
      <c r="Y75" s="208">
        <f>'ダブルス入力シート '!F65</f>
        <v>0</v>
      </c>
      <c r="Z75" s="209"/>
      <c r="AA75" s="209"/>
      <c r="AB75" s="209"/>
      <c r="AC75" s="209"/>
      <c r="AD75" s="209"/>
      <c r="AE75" s="209">
        <f>'ダブルス入力シート '!G65</f>
        <v>0</v>
      </c>
      <c r="AF75" s="210"/>
    </row>
    <row r="76" spans="2:32" ht="18" customHeight="1">
      <c r="B76" s="212">
        <v>2</v>
      </c>
      <c r="C76" s="215">
        <f>'ダブルス入力シート '!E58</f>
        <v>0</v>
      </c>
      <c r="D76" s="206"/>
      <c r="E76" s="206"/>
      <c r="F76" s="206"/>
      <c r="G76" s="206"/>
      <c r="H76" s="206"/>
      <c r="I76" s="205">
        <f>'ダブルス入力シート '!F58</f>
        <v>0</v>
      </c>
      <c r="J76" s="206"/>
      <c r="K76" s="206"/>
      <c r="L76" s="206"/>
      <c r="M76" s="206"/>
      <c r="N76" s="206"/>
      <c r="O76" s="206">
        <f>'ダブルス入力シート '!G58</f>
        <v>0</v>
      </c>
      <c r="P76" s="207"/>
      <c r="Q76" s="2"/>
      <c r="R76" s="212">
        <v>6</v>
      </c>
      <c r="S76" s="218">
        <f>'ダブルス入力シート '!E66</f>
        <v>0</v>
      </c>
      <c r="T76" s="209"/>
      <c r="U76" s="209"/>
      <c r="V76" s="209"/>
      <c r="W76" s="209"/>
      <c r="X76" s="209"/>
      <c r="Y76" s="205">
        <f>'ダブルス入力シート '!F66</f>
        <v>0</v>
      </c>
      <c r="Z76" s="206"/>
      <c r="AA76" s="206"/>
      <c r="AB76" s="206"/>
      <c r="AC76" s="206"/>
      <c r="AD76" s="206"/>
      <c r="AE76" s="206">
        <f>'ダブルス入力シート '!G66</f>
        <v>0</v>
      </c>
      <c r="AF76" s="207"/>
    </row>
    <row r="77" spans="2:32" ht="18" customHeight="1" thickBot="1">
      <c r="B77" s="216"/>
      <c r="C77" s="218">
        <f>'ダブルス入力シート '!E59</f>
        <v>0</v>
      </c>
      <c r="D77" s="209"/>
      <c r="E77" s="209"/>
      <c r="F77" s="209"/>
      <c r="G77" s="209"/>
      <c r="H77" s="209"/>
      <c r="I77" s="208">
        <f>'ダブルス入力シート '!F59</f>
        <v>0</v>
      </c>
      <c r="J77" s="209"/>
      <c r="K77" s="209"/>
      <c r="L77" s="209"/>
      <c r="M77" s="209"/>
      <c r="N77" s="209"/>
      <c r="O77" s="209">
        <f>'ダブルス入力シート '!G59</f>
        <v>0</v>
      </c>
      <c r="P77" s="210"/>
      <c r="Q77" s="2"/>
      <c r="R77" s="204"/>
      <c r="S77" s="218">
        <f>'ダブルス入力シート '!E67</f>
        <v>0</v>
      </c>
      <c r="T77" s="209"/>
      <c r="U77" s="209"/>
      <c r="V77" s="209"/>
      <c r="W77" s="209"/>
      <c r="X77" s="209"/>
      <c r="Y77" s="208">
        <f>'ダブルス入力シート '!F67</f>
        <v>0</v>
      </c>
      <c r="Z77" s="209"/>
      <c r="AA77" s="209"/>
      <c r="AB77" s="209"/>
      <c r="AC77" s="209"/>
      <c r="AD77" s="209"/>
      <c r="AE77" s="209">
        <f>'ダブルス入力シート '!G67</f>
        <v>0</v>
      </c>
      <c r="AF77" s="210"/>
    </row>
    <row r="78" spans="2:32" ht="18" customHeight="1">
      <c r="B78" s="212">
        <v>3</v>
      </c>
      <c r="C78" s="215">
        <f>'ダブルス入力シート '!E60</f>
        <v>0</v>
      </c>
      <c r="D78" s="206"/>
      <c r="E78" s="206"/>
      <c r="F78" s="206"/>
      <c r="G78" s="206"/>
      <c r="H78" s="206"/>
      <c r="I78" s="205">
        <f>'ダブルス入力シート '!F60</f>
        <v>0</v>
      </c>
      <c r="J78" s="206"/>
      <c r="K78" s="206"/>
      <c r="L78" s="206"/>
      <c r="M78" s="206"/>
      <c r="N78" s="206"/>
      <c r="O78" s="206">
        <f>'ダブルス入力シート '!G60</f>
        <v>0</v>
      </c>
      <c r="P78" s="207"/>
      <c r="Q78" s="2"/>
      <c r="R78" s="216">
        <v>7</v>
      </c>
      <c r="S78" s="215">
        <f>'ダブルス入力シート '!E68</f>
        <v>0</v>
      </c>
      <c r="T78" s="206"/>
      <c r="U78" s="206"/>
      <c r="V78" s="206"/>
      <c r="W78" s="206"/>
      <c r="X78" s="206"/>
      <c r="Y78" s="205">
        <f>'ダブルス入力シート '!F68</f>
        <v>0</v>
      </c>
      <c r="Z78" s="206"/>
      <c r="AA78" s="206"/>
      <c r="AB78" s="206"/>
      <c r="AC78" s="206"/>
      <c r="AD78" s="206"/>
      <c r="AE78" s="206">
        <f>'ダブルス入力シート '!G68</f>
        <v>0</v>
      </c>
      <c r="AF78" s="207"/>
    </row>
    <row r="79" spans="2:32" ht="18" customHeight="1" thickBot="1">
      <c r="B79" s="204"/>
      <c r="C79" s="220">
        <f>'ダブルス入力シート '!E61</f>
        <v>0</v>
      </c>
      <c r="D79" s="202"/>
      <c r="E79" s="202"/>
      <c r="F79" s="202"/>
      <c r="G79" s="202"/>
      <c r="H79" s="202"/>
      <c r="I79" s="208">
        <f>'ダブルス入力シート '!F61</f>
        <v>0</v>
      </c>
      <c r="J79" s="209"/>
      <c r="K79" s="209"/>
      <c r="L79" s="209"/>
      <c r="M79" s="209"/>
      <c r="N79" s="209"/>
      <c r="O79" s="209">
        <f>'ダブルス入力シート '!G61</f>
        <v>0</v>
      </c>
      <c r="P79" s="210"/>
      <c r="Q79" s="2"/>
      <c r="R79" s="216"/>
      <c r="S79" s="218">
        <f>'ダブルス入力シート '!E69</f>
        <v>0</v>
      </c>
      <c r="T79" s="209"/>
      <c r="U79" s="209"/>
      <c r="V79" s="209"/>
      <c r="W79" s="209"/>
      <c r="X79" s="209"/>
      <c r="Y79" s="208">
        <f>'ダブルス入力シート '!F69</f>
        <v>0</v>
      </c>
      <c r="Z79" s="209"/>
      <c r="AA79" s="209"/>
      <c r="AB79" s="209"/>
      <c r="AC79" s="209"/>
      <c r="AD79" s="209"/>
      <c r="AE79" s="209">
        <f>'ダブルス入力シート '!G69</f>
        <v>0</v>
      </c>
      <c r="AF79" s="210"/>
    </row>
    <row r="80" spans="2:32" ht="18" customHeight="1">
      <c r="B80" s="216">
        <v>4</v>
      </c>
      <c r="C80" s="215">
        <f>'ダブルス入力シート '!E62</f>
        <v>0</v>
      </c>
      <c r="D80" s="206"/>
      <c r="E80" s="206"/>
      <c r="F80" s="206"/>
      <c r="G80" s="206"/>
      <c r="H80" s="206"/>
      <c r="I80" s="205">
        <f>'ダブルス入力シート '!F62</f>
        <v>0</v>
      </c>
      <c r="J80" s="206"/>
      <c r="K80" s="206"/>
      <c r="L80" s="206"/>
      <c r="M80" s="206"/>
      <c r="N80" s="206"/>
      <c r="O80" s="206">
        <f>'ダブルス入力シート '!G62</f>
        <v>0</v>
      </c>
      <c r="P80" s="207"/>
      <c r="Q80" s="2"/>
      <c r="R80" s="212">
        <v>8</v>
      </c>
      <c r="S80" s="215">
        <f>'ダブルス入力シート '!E70</f>
        <v>0</v>
      </c>
      <c r="T80" s="206"/>
      <c r="U80" s="206"/>
      <c r="V80" s="206"/>
      <c r="W80" s="206"/>
      <c r="X80" s="206"/>
      <c r="Y80" s="205">
        <f>'ダブルス入力シート '!F70</f>
        <v>0</v>
      </c>
      <c r="Z80" s="206"/>
      <c r="AA80" s="206"/>
      <c r="AB80" s="206"/>
      <c r="AC80" s="206"/>
      <c r="AD80" s="206"/>
      <c r="AE80" s="206">
        <f>'ダブルス入力シート '!G70</f>
        <v>0</v>
      </c>
      <c r="AF80" s="207"/>
    </row>
    <row r="81" spans="2:32" ht="18" customHeight="1" thickBot="1">
      <c r="B81" s="204"/>
      <c r="C81" s="217">
        <f>'ダブルス入力シート '!E63</f>
        <v>0</v>
      </c>
      <c r="D81" s="202"/>
      <c r="E81" s="202"/>
      <c r="F81" s="202"/>
      <c r="G81" s="202"/>
      <c r="H81" s="202"/>
      <c r="I81" s="201">
        <f>'ダブルス入力シート '!F63</f>
        <v>0</v>
      </c>
      <c r="J81" s="202"/>
      <c r="K81" s="202"/>
      <c r="L81" s="202"/>
      <c r="M81" s="202"/>
      <c r="N81" s="202"/>
      <c r="O81" s="202">
        <f>'ダブルス入力シート '!G63</f>
        <v>0</v>
      </c>
      <c r="P81" s="203"/>
      <c r="Q81" s="2"/>
      <c r="R81" s="204"/>
      <c r="S81" s="217">
        <f>'ダブルス入力シート '!E71</f>
        <v>0</v>
      </c>
      <c r="T81" s="202"/>
      <c r="U81" s="202"/>
      <c r="V81" s="202"/>
      <c r="W81" s="202"/>
      <c r="X81" s="202"/>
      <c r="Y81" s="201">
        <f>'ダブルス入力シート '!F71</f>
        <v>0</v>
      </c>
      <c r="Z81" s="202"/>
      <c r="AA81" s="202"/>
      <c r="AB81" s="202"/>
      <c r="AC81" s="202"/>
      <c r="AD81" s="202"/>
      <c r="AE81" s="202">
        <f>'ダブルス入力シート '!G71</f>
        <v>0</v>
      </c>
      <c r="AF81" s="203"/>
    </row>
    <row r="82" ht="11.25" customHeight="1"/>
    <row r="83" spans="2:32" ht="17.25" customHeight="1">
      <c r="B83" s="5" t="s">
        <v>8</v>
      </c>
      <c r="C83" s="175">
        <f>'ダブルス入力シート '!D73</f>
        <v>0</v>
      </c>
      <c r="D83" s="175"/>
      <c r="E83" s="175"/>
      <c r="F83" s="175"/>
      <c r="G83" s="175"/>
      <c r="H83" s="1" t="s">
        <v>9</v>
      </c>
      <c r="I83" s="176" t="s">
        <v>70</v>
      </c>
      <c r="J83" s="176"/>
      <c r="K83" s="176"/>
      <c r="L83" s="176"/>
      <c r="M83" s="176"/>
      <c r="R83" s="5" t="s">
        <v>16</v>
      </c>
      <c r="S83" s="177" t="s">
        <v>14</v>
      </c>
      <c r="T83" s="177"/>
      <c r="U83" s="177"/>
      <c r="V83" s="178">
        <f>'ダブルス入力シート '!BJ52</f>
        <v>0</v>
      </c>
      <c r="W83" s="178"/>
      <c r="X83" s="1" t="s">
        <v>69</v>
      </c>
      <c r="Y83" s="2" t="s">
        <v>12</v>
      </c>
      <c r="Z83" s="2" t="s">
        <v>11</v>
      </c>
      <c r="AA83" s="178">
        <f>'ダブルス入力シート '!BJ59</f>
        <v>0</v>
      </c>
      <c r="AB83" s="178"/>
      <c r="AC83" s="178"/>
      <c r="AD83" s="178"/>
      <c r="AE83" s="1" t="s">
        <v>10</v>
      </c>
      <c r="AF83" s="1" t="s">
        <v>15</v>
      </c>
    </row>
    <row r="84" ht="4.5" customHeight="1" thickBot="1"/>
    <row r="85" spans="2:32" ht="9.75" customHeight="1">
      <c r="B85" s="171" t="s">
        <v>17</v>
      </c>
      <c r="C85" s="173" t="s">
        <v>21</v>
      </c>
      <c r="D85" s="164"/>
      <c r="E85" s="164"/>
      <c r="F85" s="164"/>
      <c r="G85" s="164"/>
      <c r="H85" s="164"/>
      <c r="I85" s="164" t="s">
        <v>20</v>
      </c>
      <c r="J85" s="164"/>
      <c r="K85" s="164"/>
      <c r="L85" s="164"/>
      <c r="M85" s="164"/>
      <c r="N85" s="164"/>
      <c r="O85" s="164" t="s">
        <v>19</v>
      </c>
      <c r="P85" s="165"/>
      <c r="Q85" s="2"/>
      <c r="R85" s="171" t="s">
        <v>17</v>
      </c>
      <c r="S85" s="173" t="s">
        <v>21</v>
      </c>
      <c r="T85" s="164"/>
      <c r="U85" s="164"/>
      <c r="V85" s="164"/>
      <c r="W85" s="164"/>
      <c r="X85" s="164"/>
      <c r="Y85" s="164" t="s">
        <v>20</v>
      </c>
      <c r="Z85" s="164"/>
      <c r="AA85" s="164"/>
      <c r="AB85" s="164"/>
      <c r="AC85" s="164"/>
      <c r="AD85" s="164"/>
      <c r="AE85" s="164" t="s">
        <v>19</v>
      </c>
      <c r="AF85" s="165"/>
    </row>
    <row r="86" spans="2:32" ht="9.75" customHeight="1" thickBot="1">
      <c r="B86" s="172"/>
      <c r="C86" s="174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7"/>
      <c r="Q86" s="2"/>
      <c r="R86" s="172"/>
      <c r="S86" s="174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7"/>
    </row>
    <row r="87" spans="2:32" ht="18" customHeight="1">
      <c r="B87" s="212">
        <v>1</v>
      </c>
      <c r="C87" s="205">
        <f>'ダブルス入力シート '!E75</f>
        <v>0</v>
      </c>
      <c r="D87" s="206"/>
      <c r="E87" s="206"/>
      <c r="F87" s="206"/>
      <c r="G87" s="206"/>
      <c r="H87" s="206"/>
      <c r="I87" s="205">
        <f>'ダブルス入力シート '!F75</f>
        <v>0</v>
      </c>
      <c r="J87" s="206"/>
      <c r="K87" s="206"/>
      <c r="L87" s="206"/>
      <c r="M87" s="206"/>
      <c r="N87" s="206"/>
      <c r="O87" s="206">
        <f>'ダブルス入力シート '!G75</f>
        <v>0</v>
      </c>
      <c r="P87" s="207"/>
      <c r="Q87" s="2"/>
      <c r="R87" s="212">
        <v>5</v>
      </c>
      <c r="S87" s="205">
        <f>'ダブルス入力シート '!E83</f>
        <v>0</v>
      </c>
      <c r="T87" s="206"/>
      <c r="U87" s="206"/>
      <c r="V87" s="206"/>
      <c r="W87" s="206"/>
      <c r="X87" s="206"/>
      <c r="Y87" s="205">
        <f>'ダブルス入力シート '!F83</f>
        <v>0</v>
      </c>
      <c r="Z87" s="206"/>
      <c r="AA87" s="206"/>
      <c r="AB87" s="206"/>
      <c r="AC87" s="206"/>
      <c r="AD87" s="206"/>
      <c r="AE87" s="206">
        <f>'ダブルス入力シート '!G83</f>
        <v>0</v>
      </c>
      <c r="AF87" s="207"/>
    </row>
    <row r="88" spans="2:32" ht="18" customHeight="1" thickBot="1">
      <c r="B88" s="211"/>
      <c r="C88" s="208">
        <f>'ダブルス入力シート '!E76</f>
        <v>0</v>
      </c>
      <c r="D88" s="209"/>
      <c r="E88" s="209"/>
      <c r="F88" s="209"/>
      <c r="G88" s="209"/>
      <c r="H88" s="209"/>
      <c r="I88" s="208">
        <f>'ダブルス入力シート '!F76</f>
        <v>0</v>
      </c>
      <c r="J88" s="209"/>
      <c r="K88" s="209"/>
      <c r="L88" s="209"/>
      <c r="M88" s="209"/>
      <c r="N88" s="209"/>
      <c r="O88" s="209">
        <f>'ダブルス入力シート '!G76</f>
        <v>0</v>
      </c>
      <c r="P88" s="210"/>
      <c r="Q88" s="2"/>
      <c r="R88" s="211"/>
      <c r="S88" s="208">
        <f>'ダブルス入力シート '!E84</f>
        <v>0</v>
      </c>
      <c r="T88" s="209"/>
      <c r="U88" s="209"/>
      <c r="V88" s="209"/>
      <c r="W88" s="209"/>
      <c r="X88" s="209"/>
      <c r="Y88" s="208">
        <f>'ダブルス入力シート '!F84</f>
        <v>0</v>
      </c>
      <c r="Z88" s="209"/>
      <c r="AA88" s="209"/>
      <c r="AB88" s="209"/>
      <c r="AC88" s="209"/>
      <c r="AD88" s="209"/>
      <c r="AE88" s="209">
        <f>'ダブルス入力シート '!G84</f>
        <v>0</v>
      </c>
      <c r="AF88" s="210"/>
    </row>
    <row r="89" spans="2:32" ht="18" customHeight="1">
      <c r="B89" s="172">
        <v>2</v>
      </c>
      <c r="C89" s="205">
        <f>'ダブルス入力シート '!E77</f>
        <v>0</v>
      </c>
      <c r="D89" s="206"/>
      <c r="E89" s="206"/>
      <c r="F89" s="206"/>
      <c r="G89" s="206"/>
      <c r="H89" s="206"/>
      <c r="I89" s="205">
        <f>'ダブルス入力シート '!F77</f>
        <v>0</v>
      </c>
      <c r="J89" s="206"/>
      <c r="K89" s="206"/>
      <c r="L89" s="206"/>
      <c r="M89" s="206"/>
      <c r="N89" s="206"/>
      <c r="O89" s="206">
        <f>'ダブルス入力シート '!G77</f>
        <v>0</v>
      </c>
      <c r="P89" s="207"/>
      <c r="Q89" s="2"/>
      <c r="R89" s="172">
        <v>6</v>
      </c>
      <c r="S89" s="205">
        <f>'ダブルス入力シート '!E85</f>
        <v>0</v>
      </c>
      <c r="T89" s="206"/>
      <c r="U89" s="206"/>
      <c r="V89" s="206"/>
      <c r="W89" s="206"/>
      <c r="X89" s="206"/>
      <c r="Y89" s="205">
        <f>'ダブルス入力シート '!F85</f>
        <v>0</v>
      </c>
      <c r="Z89" s="206"/>
      <c r="AA89" s="206"/>
      <c r="AB89" s="206"/>
      <c r="AC89" s="206"/>
      <c r="AD89" s="206"/>
      <c r="AE89" s="206">
        <f>'ダブルス入力シート '!G85</f>
        <v>0</v>
      </c>
      <c r="AF89" s="207"/>
    </row>
    <row r="90" spans="2:32" ht="18" customHeight="1" thickBot="1">
      <c r="B90" s="211"/>
      <c r="C90" s="208">
        <f>'ダブルス入力シート '!E78</f>
        <v>0</v>
      </c>
      <c r="D90" s="209"/>
      <c r="E90" s="209"/>
      <c r="F90" s="209"/>
      <c r="G90" s="209"/>
      <c r="H90" s="209"/>
      <c r="I90" s="208">
        <f>'ダブルス入力シート '!F78</f>
        <v>0</v>
      </c>
      <c r="J90" s="209"/>
      <c r="K90" s="209"/>
      <c r="L90" s="209"/>
      <c r="M90" s="209"/>
      <c r="N90" s="209"/>
      <c r="O90" s="209">
        <f>'ダブルス入力シート '!G78</f>
        <v>0</v>
      </c>
      <c r="P90" s="210"/>
      <c r="Q90" s="2"/>
      <c r="R90" s="211"/>
      <c r="S90" s="208">
        <f>'ダブルス入力シート '!E86</f>
        <v>0</v>
      </c>
      <c r="T90" s="209"/>
      <c r="U90" s="209"/>
      <c r="V90" s="209"/>
      <c r="W90" s="209"/>
      <c r="X90" s="209"/>
      <c r="Y90" s="208">
        <f>'ダブルス入力シート '!F86</f>
        <v>0</v>
      </c>
      <c r="Z90" s="209"/>
      <c r="AA90" s="209"/>
      <c r="AB90" s="209"/>
      <c r="AC90" s="209"/>
      <c r="AD90" s="209"/>
      <c r="AE90" s="209">
        <f>'ダブルス入力シート '!G86</f>
        <v>0</v>
      </c>
      <c r="AF90" s="210"/>
    </row>
    <row r="91" spans="2:32" ht="18" customHeight="1">
      <c r="B91" s="172">
        <v>3</v>
      </c>
      <c r="C91" s="205">
        <f>'ダブルス入力シート '!E79</f>
        <v>0</v>
      </c>
      <c r="D91" s="206"/>
      <c r="E91" s="206"/>
      <c r="F91" s="206"/>
      <c r="G91" s="206"/>
      <c r="H91" s="206"/>
      <c r="I91" s="205">
        <f>'ダブルス入力シート '!F79</f>
        <v>0</v>
      </c>
      <c r="J91" s="206"/>
      <c r="K91" s="206"/>
      <c r="L91" s="206"/>
      <c r="M91" s="206"/>
      <c r="N91" s="206"/>
      <c r="O91" s="206">
        <f>'ダブルス入力シート '!G79</f>
        <v>0</v>
      </c>
      <c r="P91" s="207"/>
      <c r="Q91" s="2"/>
      <c r="R91" s="172">
        <v>7</v>
      </c>
      <c r="S91" s="205">
        <f>'ダブルス入力シート '!E87</f>
        <v>0</v>
      </c>
      <c r="T91" s="206"/>
      <c r="U91" s="206"/>
      <c r="V91" s="206"/>
      <c r="W91" s="206"/>
      <c r="X91" s="206"/>
      <c r="Y91" s="205">
        <f>'ダブルス入力シート '!F87</f>
        <v>0</v>
      </c>
      <c r="Z91" s="206"/>
      <c r="AA91" s="206"/>
      <c r="AB91" s="206"/>
      <c r="AC91" s="206"/>
      <c r="AD91" s="206"/>
      <c r="AE91" s="206">
        <f>'ダブルス入力シート '!G87</f>
        <v>0</v>
      </c>
      <c r="AF91" s="207"/>
    </row>
    <row r="92" spans="2:32" ht="18" customHeight="1" thickBot="1">
      <c r="B92" s="211"/>
      <c r="C92" s="208">
        <f>'ダブルス入力シート '!E80</f>
        <v>0</v>
      </c>
      <c r="D92" s="209"/>
      <c r="E92" s="209"/>
      <c r="F92" s="209"/>
      <c r="G92" s="209"/>
      <c r="H92" s="209"/>
      <c r="I92" s="208">
        <f>'ダブルス入力シート '!F80</f>
        <v>0</v>
      </c>
      <c r="J92" s="209"/>
      <c r="K92" s="209"/>
      <c r="L92" s="209"/>
      <c r="M92" s="209"/>
      <c r="N92" s="209"/>
      <c r="O92" s="209">
        <f>'ダブルス入力シート '!G80</f>
        <v>0</v>
      </c>
      <c r="P92" s="210"/>
      <c r="Q92" s="2"/>
      <c r="R92" s="211"/>
      <c r="S92" s="208">
        <f>'ダブルス入力シート '!E88</f>
        <v>0</v>
      </c>
      <c r="T92" s="209"/>
      <c r="U92" s="209"/>
      <c r="V92" s="209"/>
      <c r="W92" s="209"/>
      <c r="X92" s="209"/>
      <c r="Y92" s="208">
        <f>'ダブルス入力シート '!F88</f>
        <v>0</v>
      </c>
      <c r="Z92" s="209"/>
      <c r="AA92" s="209"/>
      <c r="AB92" s="209"/>
      <c r="AC92" s="209"/>
      <c r="AD92" s="209"/>
      <c r="AE92" s="209">
        <f>'ダブルス入力シート '!G88</f>
        <v>0</v>
      </c>
      <c r="AF92" s="210"/>
    </row>
    <row r="93" spans="2:32" ht="18" customHeight="1">
      <c r="B93" s="172">
        <v>4</v>
      </c>
      <c r="C93" s="205">
        <f>'ダブルス入力シート '!E81</f>
        <v>0</v>
      </c>
      <c r="D93" s="206"/>
      <c r="E93" s="206"/>
      <c r="F93" s="206"/>
      <c r="G93" s="206"/>
      <c r="H93" s="206"/>
      <c r="I93" s="205">
        <f>'ダブルス入力シート '!F81</f>
        <v>0</v>
      </c>
      <c r="J93" s="206"/>
      <c r="K93" s="206"/>
      <c r="L93" s="206"/>
      <c r="M93" s="206"/>
      <c r="N93" s="206"/>
      <c r="O93" s="206">
        <f>'ダブルス入力シート '!G81</f>
        <v>0</v>
      </c>
      <c r="P93" s="207"/>
      <c r="Q93" s="2"/>
      <c r="R93" s="172">
        <v>8</v>
      </c>
      <c r="S93" s="205">
        <f>'ダブルス入力シート '!E89</f>
        <v>0</v>
      </c>
      <c r="T93" s="206"/>
      <c r="U93" s="206"/>
      <c r="V93" s="206"/>
      <c r="W93" s="206"/>
      <c r="X93" s="206"/>
      <c r="Y93" s="205">
        <f>'ダブルス入力シート '!F89</f>
        <v>0</v>
      </c>
      <c r="Z93" s="206"/>
      <c r="AA93" s="206"/>
      <c r="AB93" s="206"/>
      <c r="AC93" s="206"/>
      <c r="AD93" s="206"/>
      <c r="AE93" s="206">
        <f>'ダブルス入力シート '!G89</f>
        <v>0</v>
      </c>
      <c r="AF93" s="207"/>
    </row>
    <row r="94" spans="2:32" ht="18" customHeight="1" thickBot="1">
      <c r="B94" s="204"/>
      <c r="C94" s="219">
        <f>'ダブルス入力シート '!E82</f>
        <v>0</v>
      </c>
      <c r="D94" s="197"/>
      <c r="E94" s="197"/>
      <c r="F94" s="197"/>
      <c r="G94" s="197"/>
      <c r="H94" s="197"/>
      <c r="I94" s="219">
        <f>'ダブルス入力シート '!F82</f>
        <v>0</v>
      </c>
      <c r="J94" s="197"/>
      <c r="K94" s="197"/>
      <c r="L94" s="197"/>
      <c r="M94" s="197"/>
      <c r="N94" s="197"/>
      <c r="O94" s="197">
        <f>'ダブルス入力シート '!G82</f>
        <v>0</v>
      </c>
      <c r="P94" s="214"/>
      <c r="Q94" s="2"/>
      <c r="R94" s="204"/>
      <c r="S94" s="194">
        <f>'ダブルス入力シート '!E90</f>
        <v>0</v>
      </c>
      <c r="T94" s="193"/>
      <c r="U94" s="193"/>
      <c r="V94" s="193"/>
      <c r="W94" s="193"/>
      <c r="X94" s="193"/>
      <c r="Y94" s="194">
        <f>'ダブルス入力シート '!F90</f>
        <v>0</v>
      </c>
      <c r="Z94" s="193"/>
      <c r="AA94" s="193"/>
      <c r="AB94" s="193"/>
      <c r="AC94" s="193"/>
      <c r="AD94" s="193"/>
      <c r="AE94" s="193">
        <f>'ダブルス入力シート '!G90</f>
        <v>0</v>
      </c>
      <c r="AF94" s="195"/>
    </row>
    <row r="95" spans="3:16" ht="11.25" customHeight="1"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32" ht="17.25" customHeight="1">
      <c r="B96" s="5" t="s">
        <v>8</v>
      </c>
      <c r="C96" s="175">
        <f>'ダブルス入力シート '!D92</f>
        <v>0</v>
      </c>
      <c r="D96" s="175"/>
      <c r="E96" s="175"/>
      <c r="F96" s="175"/>
      <c r="G96" s="175"/>
      <c r="H96" s="1" t="s">
        <v>9</v>
      </c>
      <c r="I96" s="176" t="s">
        <v>70</v>
      </c>
      <c r="J96" s="176"/>
      <c r="K96" s="176"/>
      <c r="L96" s="176"/>
      <c r="M96" s="176"/>
      <c r="R96" s="5" t="s">
        <v>16</v>
      </c>
      <c r="S96" s="177" t="s">
        <v>14</v>
      </c>
      <c r="T96" s="177"/>
      <c r="U96" s="177"/>
      <c r="V96" s="178">
        <f>'ダブルス入力シート '!BJ60</f>
        <v>0</v>
      </c>
      <c r="W96" s="178"/>
      <c r="X96" s="1" t="s">
        <v>69</v>
      </c>
      <c r="Y96" s="2" t="s">
        <v>12</v>
      </c>
      <c r="Z96" s="2" t="s">
        <v>11</v>
      </c>
      <c r="AA96" s="178">
        <f>'ダブルス入力シート '!BJ67</f>
        <v>0</v>
      </c>
      <c r="AB96" s="178"/>
      <c r="AC96" s="178"/>
      <c r="AD96" s="178"/>
      <c r="AE96" s="1" t="s">
        <v>10</v>
      </c>
      <c r="AF96" s="1" t="s">
        <v>15</v>
      </c>
    </row>
    <row r="97" ht="4.5" customHeight="1" thickBot="1"/>
    <row r="98" spans="2:32" ht="9.75" customHeight="1">
      <c r="B98" s="171" t="s">
        <v>17</v>
      </c>
      <c r="C98" s="173" t="s">
        <v>21</v>
      </c>
      <c r="D98" s="164"/>
      <c r="E98" s="164"/>
      <c r="F98" s="164"/>
      <c r="G98" s="164"/>
      <c r="H98" s="164"/>
      <c r="I98" s="164" t="s">
        <v>20</v>
      </c>
      <c r="J98" s="164"/>
      <c r="K98" s="164"/>
      <c r="L98" s="164"/>
      <c r="M98" s="164"/>
      <c r="N98" s="164"/>
      <c r="O98" s="164" t="s">
        <v>19</v>
      </c>
      <c r="P98" s="165"/>
      <c r="Q98" s="2"/>
      <c r="R98" s="171" t="s">
        <v>17</v>
      </c>
      <c r="S98" s="173" t="s">
        <v>21</v>
      </c>
      <c r="T98" s="164"/>
      <c r="U98" s="164"/>
      <c r="V98" s="164"/>
      <c r="W98" s="164"/>
      <c r="X98" s="164"/>
      <c r="Y98" s="164" t="s">
        <v>20</v>
      </c>
      <c r="Z98" s="164"/>
      <c r="AA98" s="164"/>
      <c r="AB98" s="164"/>
      <c r="AC98" s="164"/>
      <c r="AD98" s="164"/>
      <c r="AE98" s="164" t="s">
        <v>19</v>
      </c>
      <c r="AF98" s="165"/>
    </row>
    <row r="99" spans="2:32" ht="9.75" customHeight="1" thickBot="1">
      <c r="B99" s="172"/>
      <c r="C99" s="174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7"/>
      <c r="Q99" s="2"/>
      <c r="R99" s="172"/>
      <c r="S99" s="174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7"/>
    </row>
    <row r="100" spans="2:32" ht="18" customHeight="1">
      <c r="B100" s="212">
        <v>1</v>
      </c>
      <c r="C100" s="205">
        <f>'ダブルス入力シート '!E94</f>
        <v>0</v>
      </c>
      <c r="D100" s="206"/>
      <c r="E100" s="206"/>
      <c r="F100" s="206"/>
      <c r="G100" s="206"/>
      <c r="H100" s="206"/>
      <c r="I100" s="205">
        <f>'ダブルス入力シート '!F94</f>
        <v>0</v>
      </c>
      <c r="J100" s="206"/>
      <c r="K100" s="206"/>
      <c r="L100" s="206"/>
      <c r="M100" s="206"/>
      <c r="N100" s="206"/>
      <c r="O100" s="206">
        <f>'ダブルス入力シート '!G94</f>
        <v>0</v>
      </c>
      <c r="P100" s="207"/>
      <c r="Q100" s="2"/>
      <c r="R100" s="212">
        <v>5</v>
      </c>
      <c r="S100" s="205">
        <f>'ダブルス入力シート '!E102</f>
        <v>0</v>
      </c>
      <c r="T100" s="206"/>
      <c r="U100" s="206"/>
      <c r="V100" s="206"/>
      <c r="W100" s="206"/>
      <c r="X100" s="206"/>
      <c r="Y100" s="205">
        <f>'ダブルス入力シート '!F102</f>
        <v>0</v>
      </c>
      <c r="Z100" s="206"/>
      <c r="AA100" s="206"/>
      <c r="AB100" s="206"/>
      <c r="AC100" s="206"/>
      <c r="AD100" s="206"/>
      <c r="AE100" s="206">
        <f>'ダブルス入力シート '!G102</f>
        <v>0</v>
      </c>
      <c r="AF100" s="207"/>
    </row>
    <row r="101" spans="2:32" ht="18" customHeight="1" thickBot="1">
      <c r="B101" s="211"/>
      <c r="C101" s="208">
        <f>'ダブルス入力シート '!E95</f>
        <v>0</v>
      </c>
      <c r="D101" s="209"/>
      <c r="E101" s="209"/>
      <c r="F101" s="209"/>
      <c r="G101" s="209"/>
      <c r="H101" s="209"/>
      <c r="I101" s="208">
        <f>'ダブルス入力シート '!F95</f>
        <v>0</v>
      </c>
      <c r="J101" s="209"/>
      <c r="K101" s="209"/>
      <c r="L101" s="209"/>
      <c r="M101" s="209"/>
      <c r="N101" s="209"/>
      <c r="O101" s="209">
        <f>'ダブルス入力シート '!G95</f>
        <v>0</v>
      </c>
      <c r="P101" s="210"/>
      <c r="Q101" s="2"/>
      <c r="R101" s="211"/>
      <c r="S101" s="208">
        <f>'ダブルス入力シート '!E103</f>
        <v>0</v>
      </c>
      <c r="T101" s="209"/>
      <c r="U101" s="209"/>
      <c r="V101" s="209"/>
      <c r="W101" s="209"/>
      <c r="X101" s="209"/>
      <c r="Y101" s="208">
        <f>'ダブルス入力シート '!F103</f>
        <v>0</v>
      </c>
      <c r="Z101" s="209"/>
      <c r="AA101" s="209"/>
      <c r="AB101" s="209"/>
      <c r="AC101" s="209"/>
      <c r="AD101" s="209"/>
      <c r="AE101" s="209">
        <f>'ダブルス入力シート '!G103</f>
        <v>0</v>
      </c>
      <c r="AF101" s="210"/>
    </row>
    <row r="102" spans="2:32" ht="18" customHeight="1">
      <c r="B102" s="172">
        <v>2</v>
      </c>
      <c r="C102" s="205">
        <f>'ダブルス入力シート '!E96</f>
        <v>0</v>
      </c>
      <c r="D102" s="206"/>
      <c r="E102" s="206"/>
      <c r="F102" s="206"/>
      <c r="G102" s="206"/>
      <c r="H102" s="206"/>
      <c r="I102" s="205">
        <f>'ダブルス入力シート '!F96</f>
        <v>0</v>
      </c>
      <c r="J102" s="206"/>
      <c r="K102" s="206"/>
      <c r="L102" s="206"/>
      <c r="M102" s="206"/>
      <c r="N102" s="206"/>
      <c r="O102" s="206">
        <f>'ダブルス入力シート '!G96</f>
        <v>0</v>
      </c>
      <c r="P102" s="207"/>
      <c r="Q102" s="2"/>
      <c r="R102" s="172">
        <v>6</v>
      </c>
      <c r="S102" s="205">
        <f>'ダブルス入力シート '!E104</f>
        <v>0</v>
      </c>
      <c r="T102" s="206"/>
      <c r="U102" s="206"/>
      <c r="V102" s="206"/>
      <c r="W102" s="206"/>
      <c r="X102" s="206"/>
      <c r="Y102" s="205">
        <f>'ダブルス入力シート '!F104</f>
        <v>0</v>
      </c>
      <c r="Z102" s="206"/>
      <c r="AA102" s="206"/>
      <c r="AB102" s="206"/>
      <c r="AC102" s="206"/>
      <c r="AD102" s="206"/>
      <c r="AE102" s="206">
        <f>'ダブルス入力シート '!G104</f>
        <v>0</v>
      </c>
      <c r="AF102" s="207"/>
    </row>
    <row r="103" spans="2:32" ht="18" customHeight="1" thickBot="1">
      <c r="B103" s="211"/>
      <c r="C103" s="208">
        <f>'ダブルス入力シート '!E97</f>
        <v>0</v>
      </c>
      <c r="D103" s="209"/>
      <c r="E103" s="209"/>
      <c r="F103" s="209"/>
      <c r="G103" s="209"/>
      <c r="H103" s="209"/>
      <c r="I103" s="208">
        <f>'ダブルス入力シート '!F97</f>
        <v>0</v>
      </c>
      <c r="J103" s="209"/>
      <c r="K103" s="209"/>
      <c r="L103" s="209"/>
      <c r="M103" s="209"/>
      <c r="N103" s="209"/>
      <c r="O103" s="209">
        <f>'ダブルス入力シート '!G97</f>
        <v>0</v>
      </c>
      <c r="P103" s="210"/>
      <c r="Q103" s="2"/>
      <c r="R103" s="211"/>
      <c r="S103" s="208">
        <f>'ダブルス入力シート '!E105</f>
        <v>0</v>
      </c>
      <c r="T103" s="209"/>
      <c r="U103" s="209"/>
      <c r="V103" s="209"/>
      <c r="W103" s="209"/>
      <c r="X103" s="209"/>
      <c r="Y103" s="208">
        <f>'ダブルス入力シート '!F105</f>
        <v>0</v>
      </c>
      <c r="Z103" s="209"/>
      <c r="AA103" s="209"/>
      <c r="AB103" s="209"/>
      <c r="AC103" s="209"/>
      <c r="AD103" s="209"/>
      <c r="AE103" s="209">
        <f>'ダブルス入力シート '!G105</f>
        <v>0</v>
      </c>
      <c r="AF103" s="210"/>
    </row>
    <row r="104" spans="2:32" ht="18" customHeight="1">
      <c r="B104" s="172">
        <v>3</v>
      </c>
      <c r="C104" s="205">
        <f>'ダブルス入力シート '!E98</f>
        <v>0</v>
      </c>
      <c r="D104" s="206"/>
      <c r="E104" s="206"/>
      <c r="F104" s="206"/>
      <c r="G104" s="206"/>
      <c r="H104" s="206"/>
      <c r="I104" s="205">
        <f>'ダブルス入力シート '!F98</f>
        <v>0</v>
      </c>
      <c r="J104" s="206"/>
      <c r="K104" s="206"/>
      <c r="L104" s="206"/>
      <c r="M104" s="206"/>
      <c r="N104" s="206"/>
      <c r="O104" s="206">
        <f>'ダブルス入力シート '!G98</f>
        <v>0</v>
      </c>
      <c r="P104" s="207"/>
      <c r="Q104" s="2"/>
      <c r="R104" s="172">
        <v>7</v>
      </c>
      <c r="S104" s="205">
        <f>'ダブルス入力シート '!E106</f>
        <v>0</v>
      </c>
      <c r="T104" s="206"/>
      <c r="U104" s="206"/>
      <c r="V104" s="206"/>
      <c r="W104" s="206"/>
      <c r="X104" s="206"/>
      <c r="Y104" s="205">
        <f>'ダブルス入力シート '!F106</f>
        <v>0</v>
      </c>
      <c r="Z104" s="206"/>
      <c r="AA104" s="206"/>
      <c r="AB104" s="206"/>
      <c r="AC104" s="206"/>
      <c r="AD104" s="206"/>
      <c r="AE104" s="206">
        <f>'ダブルス入力シート '!G106</f>
        <v>0</v>
      </c>
      <c r="AF104" s="207"/>
    </row>
    <row r="105" spans="2:32" ht="18" customHeight="1" thickBot="1">
      <c r="B105" s="211"/>
      <c r="C105" s="208">
        <f>'ダブルス入力シート '!E99</f>
        <v>0</v>
      </c>
      <c r="D105" s="209"/>
      <c r="E105" s="209"/>
      <c r="F105" s="209"/>
      <c r="G105" s="209"/>
      <c r="H105" s="209"/>
      <c r="I105" s="208">
        <f>'ダブルス入力シート '!F99</f>
        <v>0</v>
      </c>
      <c r="J105" s="209"/>
      <c r="K105" s="209"/>
      <c r="L105" s="209"/>
      <c r="M105" s="209"/>
      <c r="N105" s="209"/>
      <c r="O105" s="209">
        <f>'ダブルス入力シート '!G99</f>
        <v>0</v>
      </c>
      <c r="P105" s="210"/>
      <c r="Q105" s="2"/>
      <c r="R105" s="211"/>
      <c r="S105" s="208">
        <f>'ダブルス入力シート '!E107</f>
        <v>0</v>
      </c>
      <c r="T105" s="209"/>
      <c r="U105" s="209"/>
      <c r="V105" s="209"/>
      <c r="W105" s="209"/>
      <c r="X105" s="209"/>
      <c r="Y105" s="208">
        <f>'ダブルス入力シート '!F107</f>
        <v>0</v>
      </c>
      <c r="Z105" s="209"/>
      <c r="AA105" s="209"/>
      <c r="AB105" s="209"/>
      <c r="AC105" s="209"/>
      <c r="AD105" s="209"/>
      <c r="AE105" s="209">
        <f>'ダブルス入力シート '!G107</f>
        <v>0</v>
      </c>
      <c r="AF105" s="210"/>
    </row>
    <row r="106" spans="2:32" ht="18" customHeight="1">
      <c r="B106" s="172">
        <v>4</v>
      </c>
      <c r="C106" s="205">
        <f>'ダブルス入力シート '!E100</f>
        <v>0</v>
      </c>
      <c r="D106" s="206"/>
      <c r="E106" s="206"/>
      <c r="F106" s="206"/>
      <c r="G106" s="206"/>
      <c r="H106" s="206"/>
      <c r="I106" s="205">
        <f>'ダブルス入力シート '!F100</f>
        <v>0</v>
      </c>
      <c r="J106" s="206"/>
      <c r="K106" s="206"/>
      <c r="L106" s="206"/>
      <c r="M106" s="206"/>
      <c r="N106" s="206"/>
      <c r="O106" s="206">
        <f>'ダブルス入力シート '!G100</f>
        <v>0</v>
      </c>
      <c r="P106" s="207"/>
      <c r="Q106" s="2"/>
      <c r="R106" s="172">
        <v>8</v>
      </c>
      <c r="S106" s="205">
        <f>'ダブルス入力シート '!E108</f>
        <v>0</v>
      </c>
      <c r="T106" s="206"/>
      <c r="U106" s="206"/>
      <c r="V106" s="206"/>
      <c r="W106" s="206"/>
      <c r="X106" s="206"/>
      <c r="Y106" s="205">
        <f>'ダブルス入力シート '!F108</f>
        <v>0</v>
      </c>
      <c r="Z106" s="206"/>
      <c r="AA106" s="206"/>
      <c r="AB106" s="206"/>
      <c r="AC106" s="206"/>
      <c r="AD106" s="206"/>
      <c r="AE106" s="206">
        <f>'ダブルス入力シート '!G108</f>
        <v>0</v>
      </c>
      <c r="AF106" s="207"/>
    </row>
    <row r="107" spans="2:32" ht="18" customHeight="1" thickBot="1">
      <c r="B107" s="204"/>
      <c r="C107" s="201">
        <f>'ダブルス入力シート '!E101</f>
        <v>0</v>
      </c>
      <c r="D107" s="202"/>
      <c r="E107" s="202"/>
      <c r="F107" s="202"/>
      <c r="G107" s="202"/>
      <c r="H107" s="202"/>
      <c r="I107" s="201">
        <f>'ダブルス入力シート '!F101</f>
        <v>0</v>
      </c>
      <c r="J107" s="202"/>
      <c r="K107" s="202"/>
      <c r="L107" s="202"/>
      <c r="M107" s="202"/>
      <c r="N107" s="202"/>
      <c r="O107" s="202">
        <f>'ダブルス入力シート '!G101</f>
        <v>0</v>
      </c>
      <c r="P107" s="203"/>
      <c r="Q107" s="2"/>
      <c r="R107" s="204"/>
      <c r="S107" s="201">
        <f>'ダブルス入力シート '!E109</f>
        <v>0</v>
      </c>
      <c r="T107" s="202"/>
      <c r="U107" s="202"/>
      <c r="V107" s="202"/>
      <c r="W107" s="202"/>
      <c r="X107" s="202"/>
      <c r="Y107" s="201">
        <f>'ダブルス入力シート '!F109</f>
        <v>0</v>
      </c>
      <c r="Z107" s="202"/>
      <c r="AA107" s="202"/>
      <c r="AB107" s="202"/>
      <c r="AC107" s="202"/>
      <c r="AD107" s="202"/>
      <c r="AE107" s="202">
        <f>'ダブルス入力シート '!G109</f>
        <v>0</v>
      </c>
      <c r="AF107" s="203"/>
    </row>
    <row r="108" spans="1:38" ht="10.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I108" s="7"/>
      <c r="AJ108" s="7"/>
      <c r="AK108" s="7"/>
      <c r="AL108" s="7"/>
    </row>
    <row r="109" spans="5:36" ht="19.5" customHeight="1">
      <c r="E109" s="7"/>
      <c r="W109" s="162">
        <f>'ダブルス入力シート '!J7</f>
        <v>0</v>
      </c>
      <c r="X109" s="162"/>
      <c r="Y109" s="162"/>
      <c r="Z109" s="1" t="s">
        <v>63</v>
      </c>
      <c r="AC109" s="1" t="s">
        <v>62</v>
      </c>
      <c r="AF109" s="7" t="s">
        <v>61</v>
      </c>
      <c r="AJ109" s="7"/>
    </row>
    <row r="110" spans="2:36" ht="9" customHeight="1">
      <c r="B110" s="179" t="s">
        <v>22</v>
      </c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J110" s="7"/>
    </row>
    <row r="111" spans="2:32" ht="9" customHeight="1"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</row>
    <row r="112" spans="2:41" ht="9" customHeight="1"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O112" s="7"/>
    </row>
    <row r="113" spans="2:25" ht="15.75" customHeight="1">
      <c r="B113" s="161">
        <f>'ダブルス入力シート '!D9</f>
        <v>0</v>
      </c>
      <c r="C113" s="161"/>
      <c r="D113" s="161"/>
      <c r="E113" s="161"/>
      <c r="F113" s="161"/>
      <c r="G113" s="161"/>
      <c r="H113" s="161"/>
      <c r="I113" s="161"/>
      <c r="J113" s="3"/>
      <c r="Y113" s="7"/>
    </row>
    <row r="114" spans="2:11" s="22" customFormat="1" ht="19.5" customHeight="1">
      <c r="B114" s="32"/>
      <c r="C114" s="153">
        <f>'ダブルス入力シート '!D8</f>
        <v>0</v>
      </c>
      <c r="D114" s="153"/>
      <c r="E114" s="153"/>
      <c r="F114" s="153"/>
      <c r="G114" s="153"/>
      <c r="H114" s="153"/>
      <c r="I114" s="153"/>
      <c r="J114" s="153"/>
      <c r="K114" s="22" t="s">
        <v>23</v>
      </c>
    </row>
    <row r="115" spans="12:27" ht="12" customHeight="1">
      <c r="L115" s="150" t="s">
        <v>46</v>
      </c>
      <c r="M115" s="150"/>
      <c r="N115" s="156">
        <f>'ダブルス入力シート '!BJ68</f>
        <v>0</v>
      </c>
      <c r="O115" s="156"/>
      <c r="P115" s="156"/>
      <c r="Q115" s="156"/>
      <c r="R115" s="156"/>
      <c r="S115" s="158" t="s">
        <v>48</v>
      </c>
      <c r="T115" s="158"/>
      <c r="U115" s="17"/>
      <c r="V115" s="17"/>
      <c r="W115" s="17"/>
      <c r="X115" s="17"/>
      <c r="Y115" s="17"/>
      <c r="Z115" s="17"/>
      <c r="AA115" s="17"/>
    </row>
    <row r="116" spans="12:28" ht="12" customHeight="1">
      <c r="L116" s="151"/>
      <c r="M116" s="151"/>
      <c r="N116" s="157"/>
      <c r="O116" s="157"/>
      <c r="P116" s="157"/>
      <c r="Q116" s="157"/>
      <c r="R116" s="157"/>
      <c r="S116" s="159"/>
      <c r="T116" s="159"/>
      <c r="U116" s="18"/>
      <c r="V116" s="17"/>
      <c r="W116" s="17"/>
      <c r="X116" s="17"/>
      <c r="Y116" s="17"/>
      <c r="Z116" s="17"/>
      <c r="AA116" s="17"/>
      <c r="AB116" s="7"/>
    </row>
    <row r="117" spans="12:28" ht="4.5" customHeight="1">
      <c r="L117" s="28"/>
      <c r="M117" s="28"/>
      <c r="N117" s="16"/>
      <c r="O117" s="16"/>
      <c r="P117" s="16"/>
      <c r="Q117" s="16"/>
      <c r="R117" s="16"/>
      <c r="S117" s="29"/>
      <c r="T117" s="29"/>
      <c r="U117" s="17"/>
      <c r="V117" s="17"/>
      <c r="W117" s="17"/>
      <c r="X117" s="17"/>
      <c r="Y117" s="17"/>
      <c r="Z117" s="17"/>
      <c r="AA117" s="17"/>
      <c r="AB117" s="7"/>
    </row>
    <row r="118" spans="3:26" s="22" customFormat="1" ht="19.5" customHeight="1">
      <c r="C118" s="30" t="s">
        <v>0</v>
      </c>
      <c r="D118" s="153">
        <f>'ダブルス入力シート '!D7</f>
        <v>0</v>
      </c>
      <c r="E118" s="153"/>
      <c r="F118" s="153"/>
      <c r="G118" s="153"/>
      <c r="H118" s="153"/>
      <c r="I118" s="153"/>
      <c r="J118" s="153"/>
      <c r="K118" s="153"/>
      <c r="L118" s="153"/>
      <c r="M118" s="153"/>
      <c r="N118" s="31" t="s">
        <v>1</v>
      </c>
      <c r="O118" s="152" t="s">
        <v>24</v>
      </c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</row>
    <row r="119" spans="19:22" ht="15" customHeight="1">
      <c r="S119" s="177" t="s">
        <v>25</v>
      </c>
      <c r="T119" s="177"/>
      <c r="U119" s="177"/>
      <c r="V119" s="177"/>
    </row>
    <row r="120" spans="20:28" ht="17.25" customHeight="1">
      <c r="T120" s="200" t="str">
        <f>T59</f>
        <v>米子市テニス協会</v>
      </c>
      <c r="U120" s="200"/>
      <c r="V120" s="200"/>
      <c r="W120" s="200"/>
      <c r="X120" s="200"/>
      <c r="Y120" s="200"/>
      <c r="Z120" s="200"/>
      <c r="AA120" s="200"/>
      <c r="AB120" s="200"/>
    </row>
    <row r="121" spans="20:31" ht="21.75" customHeight="1">
      <c r="T121" s="184"/>
      <c r="U121" s="184"/>
      <c r="V121" s="184"/>
      <c r="W121" s="184"/>
      <c r="X121" s="184"/>
      <c r="Y121" s="184"/>
      <c r="Z121" s="184"/>
      <c r="AA121" s="184"/>
      <c r="AB121" s="184"/>
      <c r="AC121" s="184"/>
      <c r="AD121" s="184"/>
      <c r="AE121" s="1" t="s">
        <v>26</v>
      </c>
    </row>
    <row r="122" ht="8.25" customHeight="1">
      <c r="W122" s="10"/>
    </row>
    <row r="123" ht="6.75" customHeight="1"/>
    <row r="124" spans="4:30" ht="13.5" customHeight="1">
      <c r="D124" s="129" t="s">
        <v>0</v>
      </c>
      <c r="E124" s="199">
        <f>'ダブルス入力シート '!D7</f>
        <v>0</v>
      </c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29" t="s">
        <v>1</v>
      </c>
      <c r="U124" s="177" t="s">
        <v>2</v>
      </c>
      <c r="V124" s="177"/>
      <c r="W124" s="177"/>
      <c r="X124" s="177"/>
      <c r="Y124" s="177"/>
      <c r="Z124" s="177"/>
      <c r="AA124" s="177"/>
      <c r="AB124" s="177"/>
      <c r="AC124" s="177"/>
      <c r="AD124" s="177"/>
    </row>
    <row r="125" spans="4:38" ht="13.5" customHeight="1">
      <c r="D125" s="12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29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  <c r="AL125" s="7"/>
    </row>
    <row r="126" ht="3" customHeight="1"/>
    <row r="127" spans="2:32" s="22" customFormat="1" ht="21" customHeight="1">
      <c r="B127" s="180" t="s">
        <v>3</v>
      </c>
      <c r="C127" s="180"/>
      <c r="D127" s="180"/>
      <c r="E127" s="180"/>
      <c r="F127" s="23"/>
      <c r="G127" s="213">
        <f>'ダブルス入力シート '!D8</f>
        <v>0</v>
      </c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23"/>
      <c r="U127" s="24"/>
      <c r="V127" s="181" t="s">
        <v>18</v>
      </c>
      <c r="W127" s="181"/>
      <c r="X127" s="181"/>
      <c r="Y127" s="25" t="s">
        <v>0</v>
      </c>
      <c r="Z127" s="182">
        <f>'ダブルス入力シート '!D9</f>
        <v>0</v>
      </c>
      <c r="AA127" s="182"/>
      <c r="AB127" s="182"/>
      <c r="AC127" s="182"/>
      <c r="AD127" s="182"/>
      <c r="AE127" s="182"/>
      <c r="AF127" s="26" t="s">
        <v>1</v>
      </c>
    </row>
    <row r="128" spans="2:5" ht="3" customHeight="1">
      <c r="B128" s="129"/>
      <c r="C128" s="129"/>
      <c r="D128" s="129"/>
      <c r="E128" s="129"/>
    </row>
    <row r="129" spans="2:32" s="22" customFormat="1" ht="21" customHeight="1">
      <c r="B129" s="180" t="s">
        <v>6</v>
      </c>
      <c r="C129" s="180"/>
      <c r="D129" s="180"/>
      <c r="E129" s="180"/>
      <c r="F129" s="183">
        <f>'ダブルス入力シート '!D10</f>
        <v>0</v>
      </c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27"/>
      <c r="V129" s="181" t="s">
        <v>7</v>
      </c>
      <c r="W129" s="181"/>
      <c r="X129" s="181"/>
      <c r="Y129" s="182">
        <f>'ダブルス入力シート '!D11</f>
        <v>0</v>
      </c>
      <c r="Z129" s="182"/>
      <c r="AA129" s="182"/>
      <c r="AB129" s="182"/>
      <c r="AC129" s="182"/>
      <c r="AD129" s="182"/>
      <c r="AE129" s="182"/>
      <c r="AF129" s="182"/>
    </row>
    <row r="130" ht="6" customHeight="1"/>
    <row r="131" spans="2:32" ht="17.25" customHeight="1">
      <c r="B131" s="5" t="s">
        <v>8</v>
      </c>
      <c r="C131" s="175">
        <f>'ダブルス入力シート '!K54</f>
        <v>0</v>
      </c>
      <c r="D131" s="175"/>
      <c r="E131" s="175"/>
      <c r="F131" s="175"/>
      <c r="G131" s="175"/>
      <c r="H131" s="1" t="s">
        <v>9</v>
      </c>
      <c r="I131" s="176" t="s">
        <v>70</v>
      </c>
      <c r="J131" s="176"/>
      <c r="K131" s="176"/>
      <c r="L131" s="176"/>
      <c r="M131" s="176"/>
      <c r="R131" s="5" t="s">
        <v>16</v>
      </c>
      <c r="S131" s="177" t="s">
        <v>14</v>
      </c>
      <c r="T131" s="177"/>
      <c r="U131" s="177"/>
      <c r="V131" s="178">
        <f>'ダブルス入力シート '!BJ70</f>
        <v>0</v>
      </c>
      <c r="W131" s="178"/>
      <c r="X131" s="1" t="s">
        <v>69</v>
      </c>
      <c r="Y131" s="2" t="s">
        <v>12</v>
      </c>
      <c r="Z131" s="2" t="s">
        <v>11</v>
      </c>
      <c r="AA131" s="178">
        <f>'ダブルス入力シート '!BJ77</f>
        <v>0</v>
      </c>
      <c r="AB131" s="178"/>
      <c r="AC131" s="178"/>
      <c r="AD131" s="178"/>
      <c r="AE131" s="1" t="s">
        <v>10</v>
      </c>
      <c r="AF131" s="1" t="s">
        <v>15</v>
      </c>
    </row>
    <row r="132" ht="4.5" customHeight="1" thickBot="1"/>
    <row r="133" spans="2:32" ht="9.75" customHeight="1">
      <c r="B133" s="171" t="s">
        <v>17</v>
      </c>
      <c r="C133" s="173" t="s">
        <v>21</v>
      </c>
      <c r="D133" s="164"/>
      <c r="E133" s="164"/>
      <c r="F133" s="164"/>
      <c r="G133" s="164"/>
      <c r="H133" s="164"/>
      <c r="I133" s="164" t="s">
        <v>20</v>
      </c>
      <c r="J133" s="164"/>
      <c r="K133" s="164"/>
      <c r="L133" s="164"/>
      <c r="M133" s="164"/>
      <c r="N133" s="164"/>
      <c r="O133" s="164" t="s">
        <v>19</v>
      </c>
      <c r="P133" s="165"/>
      <c r="Q133" s="2"/>
      <c r="R133" s="171" t="s">
        <v>17</v>
      </c>
      <c r="S133" s="173" t="s">
        <v>21</v>
      </c>
      <c r="T133" s="164"/>
      <c r="U133" s="164"/>
      <c r="V133" s="164"/>
      <c r="W133" s="164"/>
      <c r="X133" s="164"/>
      <c r="Y133" s="164" t="s">
        <v>20</v>
      </c>
      <c r="Z133" s="164"/>
      <c r="AA133" s="164"/>
      <c r="AB133" s="164"/>
      <c r="AC133" s="164"/>
      <c r="AD133" s="164"/>
      <c r="AE133" s="164" t="s">
        <v>19</v>
      </c>
      <c r="AF133" s="165"/>
    </row>
    <row r="134" spans="2:32" ht="9.75" customHeight="1" thickBot="1">
      <c r="B134" s="172"/>
      <c r="C134" s="174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7"/>
      <c r="Q134" s="2"/>
      <c r="R134" s="172"/>
      <c r="S134" s="174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7"/>
    </row>
    <row r="135" spans="2:32" ht="18" customHeight="1">
      <c r="B135" s="212">
        <v>1</v>
      </c>
      <c r="C135" s="205">
        <f>'ダブルス入力シート '!L56</f>
        <v>0</v>
      </c>
      <c r="D135" s="206"/>
      <c r="E135" s="206"/>
      <c r="F135" s="206"/>
      <c r="G135" s="206"/>
      <c r="H135" s="206"/>
      <c r="I135" s="205">
        <f>'ダブルス入力シート '!M56</f>
        <v>0</v>
      </c>
      <c r="J135" s="206"/>
      <c r="K135" s="206"/>
      <c r="L135" s="206"/>
      <c r="M135" s="206"/>
      <c r="N135" s="206"/>
      <c r="O135" s="206">
        <f>'ダブルス入力シート '!N56</f>
        <v>0</v>
      </c>
      <c r="P135" s="207"/>
      <c r="Q135" s="2"/>
      <c r="R135" s="212">
        <v>5</v>
      </c>
      <c r="S135" s="205">
        <f>'ダブルス入力シート '!L64</f>
        <v>0</v>
      </c>
      <c r="T135" s="206"/>
      <c r="U135" s="206"/>
      <c r="V135" s="206"/>
      <c r="W135" s="206"/>
      <c r="X135" s="206"/>
      <c r="Y135" s="205">
        <f>'ダブルス入力シート '!M64</f>
        <v>0</v>
      </c>
      <c r="Z135" s="206"/>
      <c r="AA135" s="206"/>
      <c r="AB135" s="206"/>
      <c r="AC135" s="206"/>
      <c r="AD135" s="206"/>
      <c r="AE135" s="206">
        <f>'ダブルス入力シート '!N64</f>
        <v>0</v>
      </c>
      <c r="AF135" s="207"/>
    </row>
    <row r="136" spans="2:32" ht="18" customHeight="1" thickBot="1">
      <c r="B136" s="211"/>
      <c r="C136" s="208">
        <f>'ダブルス入力シート '!L57</f>
        <v>0</v>
      </c>
      <c r="D136" s="209"/>
      <c r="E136" s="209"/>
      <c r="F136" s="209"/>
      <c r="G136" s="209"/>
      <c r="H136" s="209"/>
      <c r="I136" s="208">
        <f>'ダブルス入力シート '!M57</f>
        <v>0</v>
      </c>
      <c r="J136" s="209"/>
      <c r="K136" s="209"/>
      <c r="L136" s="209"/>
      <c r="M136" s="209"/>
      <c r="N136" s="209"/>
      <c r="O136" s="209">
        <f>'ダブルス入力シート '!N57</f>
        <v>0</v>
      </c>
      <c r="P136" s="210"/>
      <c r="Q136" s="2"/>
      <c r="R136" s="211"/>
      <c r="S136" s="208">
        <f>'ダブルス入力シート '!L65</f>
        <v>0</v>
      </c>
      <c r="T136" s="209"/>
      <c r="U136" s="209"/>
      <c r="V136" s="209"/>
      <c r="W136" s="209"/>
      <c r="X136" s="209"/>
      <c r="Y136" s="208">
        <f>'ダブルス入力シート '!M65</f>
        <v>0</v>
      </c>
      <c r="Z136" s="209"/>
      <c r="AA136" s="209"/>
      <c r="AB136" s="209"/>
      <c r="AC136" s="209"/>
      <c r="AD136" s="209"/>
      <c r="AE136" s="209">
        <f>'ダブルス入力シート '!N65</f>
        <v>0</v>
      </c>
      <c r="AF136" s="210"/>
    </row>
    <row r="137" spans="2:32" ht="18" customHeight="1">
      <c r="B137" s="172">
        <v>2</v>
      </c>
      <c r="C137" s="205">
        <f>'ダブルス入力シート '!L58</f>
        <v>0</v>
      </c>
      <c r="D137" s="206"/>
      <c r="E137" s="206"/>
      <c r="F137" s="206"/>
      <c r="G137" s="206"/>
      <c r="H137" s="206"/>
      <c r="I137" s="205">
        <f>'ダブルス入力シート '!M58</f>
        <v>0</v>
      </c>
      <c r="J137" s="206"/>
      <c r="K137" s="206"/>
      <c r="L137" s="206"/>
      <c r="M137" s="206"/>
      <c r="N137" s="206"/>
      <c r="O137" s="206">
        <f>'ダブルス入力シート '!N58</f>
        <v>0</v>
      </c>
      <c r="P137" s="207"/>
      <c r="Q137" s="2"/>
      <c r="R137" s="172">
        <v>6</v>
      </c>
      <c r="S137" s="205">
        <f>'ダブルス入力シート '!L66</f>
        <v>0</v>
      </c>
      <c r="T137" s="206"/>
      <c r="U137" s="206"/>
      <c r="V137" s="206"/>
      <c r="W137" s="206"/>
      <c r="X137" s="206"/>
      <c r="Y137" s="205">
        <f>'ダブルス入力シート '!M66</f>
        <v>0</v>
      </c>
      <c r="Z137" s="206"/>
      <c r="AA137" s="206"/>
      <c r="AB137" s="206"/>
      <c r="AC137" s="206"/>
      <c r="AD137" s="206"/>
      <c r="AE137" s="206">
        <f>'ダブルス入力シート '!N66</f>
        <v>0</v>
      </c>
      <c r="AF137" s="207"/>
    </row>
    <row r="138" spans="2:32" ht="18" customHeight="1" thickBot="1">
      <c r="B138" s="211"/>
      <c r="C138" s="208">
        <f>'ダブルス入力シート '!L59</f>
        <v>0</v>
      </c>
      <c r="D138" s="209"/>
      <c r="E138" s="209"/>
      <c r="F138" s="209"/>
      <c r="G138" s="209"/>
      <c r="H138" s="209"/>
      <c r="I138" s="208">
        <f>'ダブルス入力シート '!M59</f>
        <v>0</v>
      </c>
      <c r="J138" s="209"/>
      <c r="K138" s="209"/>
      <c r="L138" s="209"/>
      <c r="M138" s="209"/>
      <c r="N138" s="209"/>
      <c r="O138" s="209">
        <f>'ダブルス入力シート '!N59</f>
        <v>0</v>
      </c>
      <c r="P138" s="210"/>
      <c r="Q138" s="2"/>
      <c r="R138" s="211"/>
      <c r="S138" s="208">
        <f>'ダブルス入力シート '!L67</f>
        <v>0</v>
      </c>
      <c r="T138" s="209"/>
      <c r="U138" s="209"/>
      <c r="V138" s="209"/>
      <c r="W138" s="209"/>
      <c r="X138" s="209"/>
      <c r="Y138" s="208">
        <f>'ダブルス入力シート '!M67</f>
        <v>0</v>
      </c>
      <c r="Z138" s="209"/>
      <c r="AA138" s="209"/>
      <c r="AB138" s="209"/>
      <c r="AC138" s="209"/>
      <c r="AD138" s="209"/>
      <c r="AE138" s="209">
        <f>'ダブルス入力シート '!N67</f>
        <v>0</v>
      </c>
      <c r="AF138" s="210"/>
    </row>
    <row r="139" spans="2:32" ht="18" customHeight="1">
      <c r="B139" s="172">
        <v>3</v>
      </c>
      <c r="C139" s="205">
        <f>'ダブルス入力シート '!L60</f>
        <v>0</v>
      </c>
      <c r="D139" s="206"/>
      <c r="E139" s="206"/>
      <c r="F139" s="206"/>
      <c r="G139" s="206"/>
      <c r="H139" s="206"/>
      <c r="I139" s="205">
        <f>'ダブルス入力シート '!M60</f>
        <v>0</v>
      </c>
      <c r="J139" s="206"/>
      <c r="K139" s="206"/>
      <c r="L139" s="206"/>
      <c r="M139" s="206"/>
      <c r="N139" s="206"/>
      <c r="O139" s="206">
        <f>'ダブルス入力シート '!N60</f>
        <v>0</v>
      </c>
      <c r="P139" s="207"/>
      <c r="Q139" s="2"/>
      <c r="R139" s="172">
        <v>7</v>
      </c>
      <c r="S139" s="205">
        <f>'ダブルス入力シート '!L68</f>
        <v>0</v>
      </c>
      <c r="T139" s="206"/>
      <c r="U139" s="206"/>
      <c r="V139" s="206"/>
      <c r="W139" s="206"/>
      <c r="X139" s="206"/>
      <c r="Y139" s="205">
        <f>'ダブルス入力シート '!M68</f>
        <v>0</v>
      </c>
      <c r="Z139" s="206"/>
      <c r="AA139" s="206"/>
      <c r="AB139" s="206"/>
      <c r="AC139" s="206"/>
      <c r="AD139" s="206"/>
      <c r="AE139" s="206">
        <f>'ダブルス入力シート '!N68</f>
        <v>0</v>
      </c>
      <c r="AF139" s="207"/>
    </row>
    <row r="140" spans="2:32" ht="18" customHeight="1" thickBot="1">
      <c r="B140" s="211"/>
      <c r="C140" s="208">
        <f>'ダブルス入力シート '!L61</f>
        <v>0</v>
      </c>
      <c r="D140" s="209"/>
      <c r="E140" s="209"/>
      <c r="F140" s="209"/>
      <c r="G140" s="209"/>
      <c r="H140" s="209"/>
      <c r="I140" s="208">
        <f>'ダブルス入力シート '!M61</f>
        <v>0</v>
      </c>
      <c r="J140" s="209"/>
      <c r="K140" s="209"/>
      <c r="L140" s="209"/>
      <c r="M140" s="209"/>
      <c r="N140" s="209"/>
      <c r="O140" s="209">
        <f>'ダブルス入力シート '!N61</f>
        <v>0</v>
      </c>
      <c r="P140" s="210"/>
      <c r="Q140" s="2"/>
      <c r="R140" s="211"/>
      <c r="S140" s="208">
        <f>'ダブルス入力シート '!L69</f>
        <v>0</v>
      </c>
      <c r="T140" s="209"/>
      <c r="U140" s="209"/>
      <c r="V140" s="209"/>
      <c r="W140" s="209"/>
      <c r="X140" s="209"/>
      <c r="Y140" s="208">
        <f>'ダブルス入力シート '!M69</f>
        <v>0</v>
      </c>
      <c r="Z140" s="209"/>
      <c r="AA140" s="209"/>
      <c r="AB140" s="209"/>
      <c r="AC140" s="209"/>
      <c r="AD140" s="209"/>
      <c r="AE140" s="209">
        <f>'ダブルス入力シート '!N69</f>
        <v>0</v>
      </c>
      <c r="AF140" s="210"/>
    </row>
    <row r="141" spans="2:32" ht="18" customHeight="1">
      <c r="B141" s="172">
        <v>4</v>
      </c>
      <c r="C141" s="205">
        <f>'ダブルス入力シート '!L62</f>
        <v>0</v>
      </c>
      <c r="D141" s="206"/>
      <c r="E141" s="206"/>
      <c r="F141" s="206"/>
      <c r="G141" s="206"/>
      <c r="H141" s="206"/>
      <c r="I141" s="205">
        <f>'ダブルス入力シート '!M62</f>
        <v>0</v>
      </c>
      <c r="J141" s="206"/>
      <c r="K141" s="206"/>
      <c r="L141" s="206"/>
      <c r="M141" s="206"/>
      <c r="N141" s="206"/>
      <c r="O141" s="206">
        <f>'ダブルス入力シート '!N62</f>
        <v>0</v>
      </c>
      <c r="P141" s="207"/>
      <c r="Q141" s="2"/>
      <c r="R141" s="172">
        <v>8</v>
      </c>
      <c r="S141" s="205">
        <f>'ダブルス入力シート '!L70</f>
        <v>0</v>
      </c>
      <c r="T141" s="206"/>
      <c r="U141" s="206"/>
      <c r="V141" s="206"/>
      <c r="W141" s="206"/>
      <c r="X141" s="206"/>
      <c r="Y141" s="205">
        <f>'ダブルス入力シート '!M70</f>
        <v>0</v>
      </c>
      <c r="Z141" s="206"/>
      <c r="AA141" s="206"/>
      <c r="AB141" s="206"/>
      <c r="AC141" s="206"/>
      <c r="AD141" s="206"/>
      <c r="AE141" s="206">
        <f>'ダブルス入力シート '!N70</f>
        <v>0</v>
      </c>
      <c r="AF141" s="207"/>
    </row>
    <row r="142" spans="2:32" ht="18" customHeight="1" thickBot="1">
      <c r="B142" s="204"/>
      <c r="C142" s="194">
        <f>'ダブルス入力シート '!L63</f>
        <v>0</v>
      </c>
      <c r="D142" s="193"/>
      <c r="E142" s="193"/>
      <c r="F142" s="193"/>
      <c r="G142" s="193"/>
      <c r="H142" s="193"/>
      <c r="I142" s="194">
        <f>'ダブルス入力シート '!M63</f>
        <v>0</v>
      </c>
      <c r="J142" s="193"/>
      <c r="K142" s="193"/>
      <c r="L142" s="193"/>
      <c r="M142" s="193"/>
      <c r="N142" s="193"/>
      <c r="O142" s="193">
        <f>'ダブルス入力シート '!N63</f>
        <v>0</v>
      </c>
      <c r="P142" s="195"/>
      <c r="Q142" s="2"/>
      <c r="R142" s="204"/>
      <c r="S142" s="201">
        <f>'ダブルス入力シート '!L71</f>
        <v>0</v>
      </c>
      <c r="T142" s="202"/>
      <c r="U142" s="202"/>
      <c r="V142" s="202"/>
      <c r="W142" s="202"/>
      <c r="X142" s="202"/>
      <c r="Y142" s="201">
        <f>'ダブルス入力シート '!M71</f>
        <v>0</v>
      </c>
      <c r="Z142" s="202"/>
      <c r="AA142" s="202"/>
      <c r="AB142" s="202"/>
      <c r="AC142" s="202"/>
      <c r="AD142" s="202"/>
      <c r="AE142" s="202">
        <f>'ダブルス入力シート '!N71</f>
        <v>0</v>
      </c>
      <c r="AF142" s="203"/>
    </row>
    <row r="143" ht="11.25" customHeight="1"/>
    <row r="144" spans="2:32" ht="17.25" customHeight="1">
      <c r="B144" s="5" t="s">
        <v>8</v>
      </c>
      <c r="C144" s="175">
        <f>'ダブルス入力シート '!K73</f>
        <v>0</v>
      </c>
      <c r="D144" s="175"/>
      <c r="E144" s="175"/>
      <c r="F144" s="175"/>
      <c r="G144" s="175"/>
      <c r="H144" s="1" t="s">
        <v>9</v>
      </c>
      <c r="I144" s="176" t="s">
        <v>70</v>
      </c>
      <c r="J144" s="176"/>
      <c r="K144" s="176"/>
      <c r="L144" s="176"/>
      <c r="M144" s="176"/>
      <c r="R144" s="5" t="s">
        <v>16</v>
      </c>
      <c r="S144" s="177" t="s">
        <v>14</v>
      </c>
      <c r="T144" s="177"/>
      <c r="U144" s="177"/>
      <c r="V144" s="178">
        <f>'ダブルス入力シート '!BJ78</f>
        <v>0</v>
      </c>
      <c r="W144" s="178"/>
      <c r="X144" s="1" t="s">
        <v>69</v>
      </c>
      <c r="Y144" s="2" t="s">
        <v>12</v>
      </c>
      <c r="Z144" s="2" t="s">
        <v>11</v>
      </c>
      <c r="AA144" s="178">
        <f>'ダブルス入力シート '!BJ85</f>
        <v>0</v>
      </c>
      <c r="AB144" s="178"/>
      <c r="AC144" s="178"/>
      <c r="AD144" s="178"/>
      <c r="AE144" s="1" t="s">
        <v>10</v>
      </c>
      <c r="AF144" s="1" t="s">
        <v>15</v>
      </c>
    </row>
    <row r="145" ht="4.5" customHeight="1" thickBot="1"/>
    <row r="146" spans="2:32" ht="9.75" customHeight="1">
      <c r="B146" s="171" t="s">
        <v>17</v>
      </c>
      <c r="C146" s="173" t="s">
        <v>21</v>
      </c>
      <c r="D146" s="164"/>
      <c r="E146" s="164"/>
      <c r="F146" s="164"/>
      <c r="G146" s="164"/>
      <c r="H146" s="164"/>
      <c r="I146" s="164" t="s">
        <v>20</v>
      </c>
      <c r="J146" s="164"/>
      <c r="K146" s="164"/>
      <c r="L146" s="164"/>
      <c r="M146" s="164"/>
      <c r="N146" s="164"/>
      <c r="O146" s="164" t="s">
        <v>19</v>
      </c>
      <c r="P146" s="165"/>
      <c r="Q146" s="2"/>
      <c r="R146" s="171" t="s">
        <v>17</v>
      </c>
      <c r="S146" s="173" t="s">
        <v>21</v>
      </c>
      <c r="T146" s="164"/>
      <c r="U146" s="164"/>
      <c r="V146" s="164"/>
      <c r="W146" s="164"/>
      <c r="X146" s="164"/>
      <c r="Y146" s="164" t="s">
        <v>20</v>
      </c>
      <c r="Z146" s="164"/>
      <c r="AA146" s="164"/>
      <c r="AB146" s="164"/>
      <c r="AC146" s="164"/>
      <c r="AD146" s="164"/>
      <c r="AE146" s="164" t="s">
        <v>19</v>
      </c>
      <c r="AF146" s="165"/>
    </row>
    <row r="147" spans="2:32" ht="9.75" customHeight="1" thickBot="1">
      <c r="B147" s="172"/>
      <c r="C147" s="174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7"/>
      <c r="Q147" s="2"/>
      <c r="R147" s="172"/>
      <c r="S147" s="174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7"/>
    </row>
    <row r="148" spans="2:32" ht="18" customHeight="1">
      <c r="B148" s="212">
        <v>1</v>
      </c>
      <c r="C148" s="205">
        <f>'ダブルス入力シート '!L75</f>
        <v>0</v>
      </c>
      <c r="D148" s="206"/>
      <c r="E148" s="206"/>
      <c r="F148" s="206"/>
      <c r="G148" s="206"/>
      <c r="H148" s="206"/>
      <c r="I148" s="205">
        <f>'ダブルス入力シート '!M75</f>
        <v>0</v>
      </c>
      <c r="J148" s="206"/>
      <c r="K148" s="206"/>
      <c r="L148" s="206"/>
      <c r="M148" s="206"/>
      <c r="N148" s="206"/>
      <c r="O148" s="206">
        <f>'ダブルス入力シート '!N75</f>
        <v>0</v>
      </c>
      <c r="P148" s="207"/>
      <c r="Q148" s="2"/>
      <c r="R148" s="212">
        <v>5</v>
      </c>
      <c r="S148" s="205">
        <f>'ダブルス入力シート '!L83</f>
        <v>0</v>
      </c>
      <c r="T148" s="206"/>
      <c r="U148" s="206"/>
      <c r="V148" s="206"/>
      <c r="W148" s="206"/>
      <c r="X148" s="206"/>
      <c r="Y148" s="205">
        <f>'ダブルス入力シート '!M83</f>
        <v>0</v>
      </c>
      <c r="Z148" s="206"/>
      <c r="AA148" s="206"/>
      <c r="AB148" s="206"/>
      <c r="AC148" s="206"/>
      <c r="AD148" s="206"/>
      <c r="AE148" s="206">
        <f>'ダブルス入力シート '!N83</f>
        <v>0</v>
      </c>
      <c r="AF148" s="207"/>
    </row>
    <row r="149" spans="2:32" ht="18" customHeight="1" thickBot="1">
      <c r="B149" s="211"/>
      <c r="C149" s="208">
        <f>'ダブルス入力シート '!L76</f>
        <v>0</v>
      </c>
      <c r="D149" s="209"/>
      <c r="E149" s="209"/>
      <c r="F149" s="209"/>
      <c r="G149" s="209"/>
      <c r="H149" s="209"/>
      <c r="I149" s="208">
        <f>'ダブルス入力シート '!M76</f>
        <v>0</v>
      </c>
      <c r="J149" s="209"/>
      <c r="K149" s="209"/>
      <c r="L149" s="209"/>
      <c r="M149" s="209"/>
      <c r="N149" s="209"/>
      <c r="O149" s="209">
        <f>'ダブルス入力シート '!N76</f>
        <v>0</v>
      </c>
      <c r="P149" s="210"/>
      <c r="Q149" s="2"/>
      <c r="R149" s="211"/>
      <c r="S149" s="208">
        <f>'ダブルス入力シート '!L84</f>
        <v>0</v>
      </c>
      <c r="T149" s="209"/>
      <c r="U149" s="209"/>
      <c r="V149" s="209"/>
      <c r="W149" s="209"/>
      <c r="X149" s="209"/>
      <c r="Y149" s="208">
        <f>'ダブルス入力シート '!M84</f>
        <v>0</v>
      </c>
      <c r="Z149" s="209"/>
      <c r="AA149" s="209"/>
      <c r="AB149" s="209"/>
      <c r="AC149" s="209"/>
      <c r="AD149" s="209"/>
      <c r="AE149" s="209">
        <f>'ダブルス入力シート '!N84</f>
        <v>0</v>
      </c>
      <c r="AF149" s="210"/>
    </row>
    <row r="150" spans="2:32" ht="18" customHeight="1">
      <c r="B150" s="172">
        <v>2</v>
      </c>
      <c r="C150" s="205">
        <f>'ダブルス入力シート '!L77</f>
        <v>0</v>
      </c>
      <c r="D150" s="206"/>
      <c r="E150" s="206"/>
      <c r="F150" s="206"/>
      <c r="G150" s="206"/>
      <c r="H150" s="206"/>
      <c r="I150" s="205">
        <f>'ダブルス入力シート '!M77</f>
        <v>0</v>
      </c>
      <c r="J150" s="206"/>
      <c r="K150" s="206"/>
      <c r="L150" s="206"/>
      <c r="M150" s="206"/>
      <c r="N150" s="206"/>
      <c r="O150" s="206">
        <f>'ダブルス入力シート '!N77</f>
        <v>0</v>
      </c>
      <c r="P150" s="207"/>
      <c r="Q150" s="2"/>
      <c r="R150" s="172">
        <v>6</v>
      </c>
      <c r="S150" s="205">
        <f>'ダブルス入力シート '!L85</f>
        <v>0</v>
      </c>
      <c r="T150" s="206"/>
      <c r="U150" s="206"/>
      <c r="V150" s="206"/>
      <c r="W150" s="206"/>
      <c r="X150" s="206"/>
      <c r="Y150" s="205">
        <f>'ダブルス入力シート '!M85</f>
        <v>0</v>
      </c>
      <c r="Z150" s="206"/>
      <c r="AA150" s="206"/>
      <c r="AB150" s="206"/>
      <c r="AC150" s="206"/>
      <c r="AD150" s="206"/>
      <c r="AE150" s="206">
        <f>'ダブルス入力シート '!N85</f>
        <v>0</v>
      </c>
      <c r="AF150" s="207"/>
    </row>
    <row r="151" spans="2:32" ht="18" customHeight="1" thickBot="1">
      <c r="B151" s="211"/>
      <c r="C151" s="208">
        <f>'ダブルス入力シート '!L78</f>
        <v>0</v>
      </c>
      <c r="D151" s="209"/>
      <c r="E151" s="209"/>
      <c r="F151" s="209"/>
      <c r="G151" s="209"/>
      <c r="H151" s="209"/>
      <c r="I151" s="208">
        <f>'ダブルス入力シート '!M78</f>
        <v>0</v>
      </c>
      <c r="J151" s="209"/>
      <c r="K151" s="209"/>
      <c r="L151" s="209"/>
      <c r="M151" s="209"/>
      <c r="N151" s="209"/>
      <c r="O151" s="209">
        <f>'ダブルス入力シート '!N78</f>
        <v>0</v>
      </c>
      <c r="P151" s="210"/>
      <c r="Q151" s="2"/>
      <c r="R151" s="211"/>
      <c r="S151" s="208">
        <f>'ダブルス入力シート '!L86</f>
        <v>0</v>
      </c>
      <c r="T151" s="209"/>
      <c r="U151" s="209"/>
      <c r="V151" s="209"/>
      <c r="W151" s="209"/>
      <c r="X151" s="209"/>
      <c r="Y151" s="208">
        <f>'ダブルス入力シート '!M86</f>
        <v>0</v>
      </c>
      <c r="Z151" s="209"/>
      <c r="AA151" s="209"/>
      <c r="AB151" s="209"/>
      <c r="AC151" s="209"/>
      <c r="AD151" s="209"/>
      <c r="AE151" s="209">
        <f>'ダブルス入力シート '!N86</f>
        <v>0</v>
      </c>
      <c r="AF151" s="210"/>
    </row>
    <row r="152" spans="2:32" ht="18" customHeight="1">
      <c r="B152" s="172">
        <v>3</v>
      </c>
      <c r="C152" s="205">
        <f>'ダブルス入力シート '!L79</f>
        <v>0</v>
      </c>
      <c r="D152" s="206"/>
      <c r="E152" s="206"/>
      <c r="F152" s="206"/>
      <c r="G152" s="206"/>
      <c r="H152" s="206"/>
      <c r="I152" s="205">
        <f>'ダブルス入力シート '!M79</f>
        <v>0</v>
      </c>
      <c r="J152" s="206"/>
      <c r="K152" s="206"/>
      <c r="L152" s="206"/>
      <c r="M152" s="206"/>
      <c r="N152" s="206"/>
      <c r="O152" s="206">
        <f>'ダブルス入力シート '!N79</f>
        <v>0</v>
      </c>
      <c r="P152" s="207"/>
      <c r="Q152" s="2"/>
      <c r="R152" s="172">
        <v>7</v>
      </c>
      <c r="S152" s="205">
        <f>'ダブルス入力シート '!L87</f>
        <v>0</v>
      </c>
      <c r="T152" s="206"/>
      <c r="U152" s="206"/>
      <c r="V152" s="206"/>
      <c r="W152" s="206"/>
      <c r="X152" s="206"/>
      <c r="Y152" s="205">
        <f>'ダブルス入力シート '!M87</f>
        <v>0</v>
      </c>
      <c r="Z152" s="206"/>
      <c r="AA152" s="206"/>
      <c r="AB152" s="206"/>
      <c r="AC152" s="206"/>
      <c r="AD152" s="206"/>
      <c r="AE152" s="206">
        <f>'ダブルス入力シート '!N87</f>
        <v>0</v>
      </c>
      <c r="AF152" s="207"/>
    </row>
    <row r="153" spans="2:32" ht="18" customHeight="1" thickBot="1">
      <c r="B153" s="211"/>
      <c r="C153" s="208">
        <f>'ダブルス入力シート '!L80</f>
        <v>0</v>
      </c>
      <c r="D153" s="209"/>
      <c r="E153" s="209"/>
      <c r="F153" s="209"/>
      <c r="G153" s="209"/>
      <c r="H153" s="209"/>
      <c r="I153" s="208">
        <f>'ダブルス入力シート '!M80</f>
        <v>0</v>
      </c>
      <c r="J153" s="209"/>
      <c r="K153" s="209"/>
      <c r="L153" s="209"/>
      <c r="M153" s="209"/>
      <c r="N153" s="209"/>
      <c r="O153" s="209">
        <f>'ダブルス入力シート '!N80</f>
        <v>0</v>
      </c>
      <c r="P153" s="210"/>
      <c r="Q153" s="2"/>
      <c r="R153" s="211"/>
      <c r="S153" s="208">
        <f>'ダブルス入力シート '!L88</f>
        <v>0</v>
      </c>
      <c r="T153" s="209"/>
      <c r="U153" s="209"/>
      <c r="V153" s="209"/>
      <c r="W153" s="209"/>
      <c r="X153" s="209"/>
      <c r="Y153" s="208">
        <f>'ダブルス入力シート '!M88</f>
        <v>0</v>
      </c>
      <c r="Z153" s="209"/>
      <c r="AA153" s="209"/>
      <c r="AB153" s="209"/>
      <c r="AC153" s="209"/>
      <c r="AD153" s="209"/>
      <c r="AE153" s="209">
        <f>'ダブルス入力シート '!N88</f>
        <v>0</v>
      </c>
      <c r="AF153" s="210"/>
    </row>
    <row r="154" spans="2:32" ht="18" customHeight="1">
      <c r="B154" s="172">
        <v>4</v>
      </c>
      <c r="C154" s="205">
        <f>'ダブルス入力シート '!L81</f>
        <v>0</v>
      </c>
      <c r="D154" s="206"/>
      <c r="E154" s="206"/>
      <c r="F154" s="206"/>
      <c r="G154" s="206"/>
      <c r="H154" s="206"/>
      <c r="I154" s="205">
        <f>'ダブルス入力シート '!M81</f>
        <v>0</v>
      </c>
      <c r="J154" s="206"/>
      <c r="K154" s="206"/>
      <c r="L154" s="206"/>
      <c r="M154" s="206"/>
      <c r="N154" s="206"/>
      <c r="O154" s="206">
        <f>'ダブルス入力シート '!N81</f>
        <v>0</v>
      </c>
      <c r="P154" s="207"/>
      <c r="Q154" s="2"/>
      <c r="R154" s="172">
        <v>8</v>
      </c>
      <c r="S154" s="205">
        <f>'ダブルス入力シート '!L89</f>
        <v>0</v>
      </c>
      <c r="T154" s="206"/>
      <c r="U154" s="206"/>
      <c r="V154" s="206"/>
      <c r="W154" s="206"/>
      <c r="X154" s="206"/>
      <c r="Y154" s="205">
        <f>'ダブルス入力シート '!M89</f>
        <v>0</v>
      </c>
      <c r="Z154" s="206"/>
      <c r="AA154" s="206"/>
      <c r="AB154" s="206"/>
      <c r="AC154" s="206"/>
      <c r="AD154" s="206"/>
      <c r="AE154" s="206">
        <f>'ダブルス入力シート '!N89</f>
        <v>0</v>
      </c>
      <c r="AF154" s="207"/>
    </row>
    <row r="155" spans="2:32" ht="18" customHeight="1" thickBot="1">
      <c r="B155" s="204"/>
      <c r="C155" s="194">
        <f>'ダブルス入力シート '!L82</f>
        <v>0</v>
      </c>
      <c r="D155" s="193"/>
      <c r="E155" s="193"/>
      <c r="F155" s="193"/>
      <c r="G155" s="193"/>
      <c r="H155" s="193"/>
      <c r="I155" s="194">
        <f>'ダブルス入力シート '!M82</f>
        <v>0</v>
      </c>
      <c r="J155" s="193"/>
      <c r="K155" s="193"/>
      <c r="L155" s="193"/>
      <c r="M155" s="193"/>
      <c r="N155" s="193"/>
      <c r="O155" s="193">
        <f>'ダブルス入力シート '!N82</f>
        <v>0</v>
      </c>
      <c r="P155" s="195"/>
      <c r="Q155" s="2"/>
      <c r="R155" s="204"/>
      <c r="S155" s="194">
        <f>'ダブルス入力シート '!L90</f>
        <v>0</v>
      </c>
      <c r="T155" s="193"/>
      <c r="U155" s="193"/>
      <c r="V155" s="193"/>
      <c r="W155" s="193"/>
      <c r="X155" s="193"/>
      <c r="Y155" s="194">
        <f>'ダブルス入力シート '!M90</f>
        <v>0</v>
      </c>
      <c r="Z155" s="193"/>
      <c r="AA155" s="193"/>
      <c r="AB155" s="193"/>
      <c r="AC155" s="193"/>
      <c r="AD155" s="193"/>
      <c r="AE155" s="193">
        <f>'ダブルス入力シート '!N90</f>
        <v>0</v>
      </c>
      <c r="AF155" s="195"/>
    </row>
    <row r="156" ht="11.25" customHeight="1"/>
    <row r="157" spans="2:32" ht="17.25" customHeight="1">
      <c r="B157" s="5" t="s">
        <v>8</v>
      </c>
      <c r="C157" s="175">
        <f>'ダブルス入力シート '!K92</f>
        <v>0</v>
      </c>
      <c r="D157" s="175"/>
      <c r="E157" s="175"/>
      <c r="F157" s="175"/>
      <c r="G157" s="175"/>
      <c r="H157" s="1" t="s">
        <v>9</v>
      </c>
      <c r="I157" s="176" t="s">
        <v>70</v>
      </c>
      <c r="J157" s="176"/>
      <c r="K157" s="176"/>
      <c r="L157" s="176"/>
      <c r="M157" s="176"/>
      <c r="R157" s="5" t="s">
        <v>16</v>
      </c>
      <c r="S157" s="177" t="s">
        <v>14</v>
      </c>
      <c r="T157" s="177"/>
      <c r="U157" s="177"/>
      <c r="V157" s="178">
        <f>'ダブルス入力シート '!BJ86</f>
        <v>0</v>
      </c>
      <c r="W157" s="178"/>
      <c r="X157" s="1" t="s">
        <v>69</v>
      </c>
      <c r="Y157" s="2" t="s">
        <v>12</v>
      </c>
      <c r="Z157" s="2" t="s">
        <v>11</v>
      </c>
      <c r="AA157" s="178">
        <f>'ダブルス入力シート '!BJ93</f>
        <v>0</v>
      </c>
      <c r="AB157" s="178"/>
      <c r="AC157" s="178"/>
      <c r="AD157" s="178"/>
      <c r="AE157" s="1" t="s">
        <v>10</v>
      </c>
      <c r="AF157" s="1" t="s">
        <v>15</v>
      </c>
    </row>
    <row r="158" ht="4.5" customHeight="1" thickBot="1"/>
    <row r="159" spans="2:32" ht="9.75" customHeight="1">
      <c r="B159" s="171" t="s">
        <v>17</v>
      </c>
      <c r="C159" s="173" t="s">
        <v>21</v>
      </c>
      <c r="D159" s="164"/>
      <c r="E159" s="164"/>
      <c r="F159" s="164"/>
      <c r="G159" s="164"/>
      <c r="H159" s="164"/>
      <c r="I159" s="164" t="s">
        <v>20</v>
      </c>
      <c r="J159" s="164"/>
      <c r="K159" s="164"/>
      <c r="L159" s="164"/>
      <c r="M159" s="164"/>
      <c r="N159" s="164"/>
      <c r="O159" s="164" t="s">
        <v>19</v>
      </c>
      <c r="P159" s="165"/>
      <c r="Q159" s="2"/>
      <c r="R159" s="171" t="s">
        <v>17</v>
      </c>
      <c r="S159" s="173" t="s">
        <v>21</v>
      </c>
      <c r="T159" s="164"/>
      <c r="U159" s="164"/>
      <c r="V159" s="164"/>
      <c r="W159" s="164"/>
      <c r="X159" s="164"/>
      <c r="Y159" s="164" t="s">
        <v>20</v>
      </c>
      <c r="Z159" s="164"/>
      <c r="AA159" s="164"/>
      <c r="AB159" s="164"/>
      <c r="AC159" s="164"/>
      <c r="AD159" s="164"/>
      <c r="AE159" s="164" t="s">
        <v>19</v>
      </c>
      <c r="AF159" s="165"/>
    </row>
    <row r="160" spans="2:32" ht="9.75" customHeight="1" thickBot="1">
      <c r="B160" s="172"/>
      <c r="C160" s="174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7"/>
      <c r="Q160" s="2"/>
      <c r="R160" s="172"/>
      <c r="S160" s="174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7"/>
    </row>
    <row r="161" spans="2:32" ht="18" customHeight="1">
      <c r="B161" s="212">
        <v>1</v>
      </c>
      <c r="C161" s="205">
        <f>'ダブルス入力シート '!L94</f>
        <v>0</v>
      </c>
      <c r="D161" s="206"/>
      <c r="E161" s="206"/>
      <c r="F161" s="206"/>
      <c r="G161" s="206"/>
      <c r="H161" s="206"/>
      <c r="I161" s="205">
        <f>'ダブルス入力シート '!M94</f>
        <v>0</v>
      </c>
      <c r="J161" s="206"/>
      <c r="K161" s="206"/>
      <c r="L161" s="206"/>
      <c r="M161" s="206"/>
      <c r="N161" s="206"/>
      <c r="O161" s="206">
        <f>'ダブルス入力シート '!N94</f>
        <v>0</v>
      </c>
      <c r="P161" s="207"/>
      <c r="Q161" s="2"/>
      <c r="R161" s="212">
        <v>5</v>
      </c>
      <c r="S161" s="205">
        <f>'ダブルス入力シート '!L102</f>
        <v>0</v>
      </c>
      <c r="T161" s="206"/>
      <c r="U161" s="206"/>
      <c r="V161" s="206"/>
      <c r="W161" s="206"/>
      <c r="X161" s="206"/>
      <c r="Y161" s="205">
        <f>'ダブルス入力シート '!M102</f>
        <v>0</v>
      </c>
      <c r="Z161" s="206"/>
      <c r="AA161" s="206"/>
      <c r="AB161" s="206"/>
      <c r="AC161" s="206"/>
      <c r="AD161" s="206"/>
      <c r="AE161" s="206">
        <f>'ダブルス入力シート '!N102</f>
        <v>0</v>
      </c>
      <c r="AF161" s="207"/>
    </row>
    <row r="162" spans="2:32" ht="18" customHeight="1" thickBot="1">
      <c r="B162" s="211"/>
      <c r="C162" s="208">
        <f>'ダブルス入力シート '!L95</f>
        <v>0</v>
      </c>
      <c r="D162" s="209"/>
      <c r="E162" s="209"/>
      <c r="F162" s="209"/>
      <c r="G162" s="209"/>
      <c r="H162" s="209"/>
      <c r="I162" s="208">
        <f>'ダブルス入力シート '!M95</f>
        <v>0</v>
      </c>
      <c r="J162" s="209"/>
      <c r="K162" s="209"/>
      <c r="L162" s="209"/>
      <c r="M162" s="209"/>
      <c r="N162" s="209"/>
      <c r="O162" s="209">
        <f>'ダブルス入力シート '!N95</f>
        <v>0</v>
      </c>
      <c r="P162" s="210"/>
      <c r="Q162" s="2"/>
      <c r="R162" s="211"/>
      <c r="S162" s="208">
        <f>'ダブルス入力シート '!L103</f>
        <v>0</v>
      </c>
      <c r="T162" s="209"/>
      <c r="U162" s="209"/>
      <c r="V162" s="209"/>
      <c r="W162" s="209"/>
      <c r="X162" s="209"/>
      <c r="Y162" s="208">
        <f>'ダブルス入力シート '!M103</f>
        <v>0</v>
      </c>
      <c r="Z162" s="209"/>
      <c r="AA162" s="209"/>
      <c r="AB162" s="209"/>
      <c r="AC162" s="209"/>
      <c r="AD162" s="209"/>
      <c r="AE162" s="209">
        <f>'ダブルス入力シート '!N103</f>
        <v>0</v>
      </c>
      <c r="AF162" s="210"/>
    </row>
    <row r="163" spans="2:32" ht="18" customHeight="1">
      <c r="B163" s="172">
        <v>2</v>
      </c>
      <c r="C163" s="205">
        <f>'ダブルス入力シート '!L96</f>
        <v>0</v>
      </c>
      <c r="D163" s="206"/>
      <c r="E163" s="206"/>
      <c r="F163" s="206"/>
      <c r="G163" s="206"/>
      <c r="H163" s="206"/>
      <c r="I163" s="205">
        <f>'ダブルス入力シート '!M96</f>
        <v>0</v>
      </c>
      <c r="J163" s="206"/>
      <c r="K163" s="206"/>
      <c r="L163" s="206"/>
      <c r="M163" s="206"/>
      <c r="N163" s="206"/>
      <c r="O163" s="206">
        <f>'ダブルス入力シート '!N96</f>
        <v>0</v>
      </c>
      <c r="P163" s="207"/>
      <c r="Q163" s="2"/>
      <c r="R163" s="172">
        <v>6</v>
      </c>
      <c r="S163" s="205">
        <f>'ダブルス入力シート '!L104</f>
        <v>0</v>
      </c>
      <c r="T163" s="206"/>
      <c r="U163" s="206"/>
      <c r="V163" s="206"/>
      <c r="W163" s="206"/>
      <c r="X163" s="206"/>
      <c r="Y163" s="205">
        <f>'ダブルス入力シート '!M104</f>
        <v>0</v>
      </c>
      <c r="Z163" s="206"/>
      <c r="AA163" s="206"/>
      <c r="AB163" s="206"/>
      <c r="AC163" s="206"/>
      <c r="AD163" s="206"/>
      <c r="AE163" s="206">
        <f>'ダブルス入力シート '!N104</f>
        <v>0</v>
      </c>
      <c r="AF163" s="207"/>
    </row>
    <row r="164" spans="2:32" ht="18" customHeight="1" thickBot="1">
      <c r="B164" s="211"/>
      <c r="C164" s="208">
        <f>'ダブルス入力シート '!L97</f>
        <v>0</v>
      </c>
      <c r="D164" s="209"/>
      <c r="E164" s="209"/>
      <c r="F164" s="209"/>
      <c r="G164" s="209"/>
      <c r="H164" s="209"/>
      <c r="I164" s="208">
        <f>'ダブルス入力シート '!M97</f>
        <v>0</v>
      </c>
      <c r="J164" s="209"/>
      <c r="K164" s="209"/>
      <c r="L164" s="209"/>
      <c r="M164" s="209"/>
      <c r="N164" s="209"/>
      <c r="O164" s="209">
        <f>'ダブルス入力シート '!N97</f>
        <v>0</v>
      </c>
      <c r="P164" s="210"/>
      <c r="Q164" s="2"/>
      <c r="R164" s="211"/>
      <c r="S164" s="208">
        <f>'ダブルス入力シート '!L105</f>
        <v>0</v>
      </c>
      <c r="T164" s="209"/>
      <c r="U164" s="209"/>
      <c r="V164" s="209"/>
      <c r="W164" s="209"/>
      <c r="X164" s="209"/>
      <c r="Y164" s="208">
        <f>'ダブルス入力シート '!M105</f>
        <v>0</v>
      </c>
      <c r="Z164" s="209"/>
      <c r="AA164" s="209"/>
      <c r="AB164" s="209"/>
      <c r="AC164" s="209"/>
      <c r="AD164" s="209"/>
      <c r="AE164" s="209">
        <f>'ダブルス入力シート '!N105</f>
        <v>0</v>
      </c>
      <c r="AF164" s="210"/>
    </row>
    <row r="165" spans="2:32" ht="18" customHeight="1">
      <c r="B165" s="172">
        <v>3</v>
      </c>
      <c r="C165" s="205">
        <f>'ダブルス入力シート '!L98</f>
        <v>0</v>
      </c>
      <c r="D165" s="206"/>
      <c r="E165" s="206"/>
      <c r="F165" s="206"/>
      <c r="G165" s="206"/>
      <c r="H165" s="206"/>
      <c r="I165" s="205">
        <f>'ダブルス入力シート '!M98</f>
        <v>0</v>
      </c>
      <c r="J165" s="206"/>
      <c r="K165" s="206"/>
      <c r="L165" s="206"/>
      <c r="M165" s="206"/>
      <c r="N165" s="206"/>
      <c r="O165" s="206">
        <f>'ダブルス入力シート '!N98</f>
        <v>0</v>
      </c>
      <c r="P165" s="207"/>
      <c r="Q165" s="2"/>
      <c r="R165" s="172">
        <v>7</v>
      </c>
      <c r="S165" s="205">
        <f>'ダブルス入力シート '!L106</f>
        <v>0</v>
      </c>
      <c r="T165" s="206"/>
      <c r="U165" s="206"/>
      <c r="V165" s="206"/>
      <c r="W165" s="206"/>
      <c r="X165" s="206"/>
      <c r="Y165" s="205">
        <f>'ダブルス入力シート '!M106</f>
        <v>0</v>
      </c>
      <c r="Z165" s="206"/>
      <c r="AA165" s="206"/>
      <c r="AB165" s="206"/>
      <c r="AC165" s="206"/>
      <c r="AD165" s="206"/>
      <c r="AE165" s="206">
        <f>'ダブルス入力シート '!N106</f>
        <v>0</v>
      </c>
      <c r="AF165" s="207"/>
    </row>
    <row r="166" spans="2:32" ht="18" customHeight="1" thickBot="1">
      <c r="B166" s="211"/>
      <c r="C166" s="208">
        <f>'ダブルス入力シート '!L99</f>
        <v>0</v>
      </c>
      <c r="D166" s="209"/>
      <c r="E166" s="209"/>
      <c r="F166" s="209"/>
      <c r="G166" s="209"/>
      <c r="H166" s="209"/>
      <c r="I166" s="208">
        <f>'ダブルス入力シート '!M99</f>
        <v>0</v>
      </c>
      <c r="J166" s="209"/>
      <c r="K166" s="209"/>
      <c r="L166" s="209"/>
      <c r="M166" s="209"/>
      <c r="N166" s="209"/>
      <c r="O166" s="209">
        <f>'ダブルス入力シート '!N99</f>
        <v>0</v>
      </c>
      <c r="P166" s="210"/>
      <c r="Q166" s="2"/>
      <c r="R166" s="211"/>
      <c r="S166" s="208">
        <f>'ダブルス入力シート '!L107</f>
        <v>0</v>
      </c>
      <c r="T166" s="209"/>
      <c r="U166" s="209"/>
      <c r="V166" s="209"/>
      <c r="W166" s="209"/>
      <c r="X166" s="209"/>
      <c r="Y166" s="208">
        <f>'ダブルス入力シート '!M107</f>
        <v>0</v>
      </c>
      <c r="Z166" s="209"/>
      <c r="AA166" s="209"/>
      <c r="AB166" s="209"/>
      <c r="AC166" s="209"/>
      <c r="AD166" s="209"/>
      <c r="AE166" s="209">
        <f>'ダブルス入力シート '!N107</f>
        <v>0</v>
      </c>
      <c r="AF166" s="210"/>
    </row>
    <row r="167" spans="2:32" ht="18" customHeight="1">
      <c r="B167" s="172">
        <v>4</v>
      </c>
      <c r="C167" s="205">
        <f>'ダブルス入力シート '!L100</f>
        <v>0</v>
      </c>
      <c r="D167" s="206"/>
      <c r="E167" s="206"/>
      <c r="F167" s="206"/>
      <c r="G167" s="206"/>
      <c r="H167" s="206"/>
      <c r="I167" s="205">
        <f>'ダブルス入力シート '!M100</f>
        <v>0</v>
      </c>
      <c r="J167" s="206"/>
      <c r="K167" s="206"/>
      <c r="L167" s="206"/>
      <c r="M167" s="206"/>
      <c r="N167" s="206"/>
      <c r="O167" s="206">
        <f>'ダブルス入力シート '!N100</f>
        <v>0</v>
      </c>
      <c r="P167" s="207"/>
      <c r="Q167" s="2"/>
      <c r="R167" s="172">
        <v>8</v>
      </c>
      <c r="S167" s="205">
        <f>'ダブルス入力シート '!L108</f>
        <v>0</v>
      </c>
      <c r="T167" s="206"/>
      <c r="U167" s="206"/>
      <c r="V167" s="206"/>
      <c r="W167" s="206"/>
      <c r="X167" s="206"/>
      <c r="Y167" s="205">
        <f>'ダブルス入力シート '!M108</f>
        <v>0</v>
      </c>
      <c r="Z167" s="206"/>
      <c r="AA167" s="206"/>
      <c r="AB167" s="206"/>
      <c r="AC167" s="206"/>
      <c r="AD167" s="206"/>
      <c r="AE167" s="206">
        <f>'ダブルス入力シート '!N108</f>
        <v>0</v>
      </c>
      <c r="AF167" s="207"/>
    </row>
    <row r="168" spans="2:32" ht="18" customHeight="1" thickBot="1">
      <c r="B168" s="204"/>
      <c r="C168" s="201">
        <f>'ダブルス入力シート '!L101</f>
        <v>0</v>
      </c>
      <c r="D168" s="202"/>
      <c r="E168" s="202"/>
      <c r="F168" s="202"/>
      <c r="G168" s="202"/>
      <c r="H168" s="202"/>
      <c r="I168" s="201">
        <f>'ダブルス入力シート '!M101</f>
        <v>0</v>
      </c>
      <c r="J168" s="202"/>
      <c r="K168" s="202"/>
      <c r="L168" s="202"/>
      <c r="M168" s="202"/>
      <c r="N168" s="202"/>
      <c r="O168" s="202">
        <f>'ダブルス入力シート '!N101</f>
        <v>0</v>
      </c>
      <c r="P168" s="203"/>
      <c r="Q168" s="2"/>
      <c r="R168" s="204"/>
      <c r="S168" s="194">
        <f>'ダブルス入力シート '!L109</f>
        <v>0</v>
      </c>
      <c r="T168" s="193"/>
      <c r="U168" s="193"/>
      <c r="V168" s="193"/>
      <c r="W168" s="193"/>
      <c r="X168" s="193"/>
      <c r="Y168" s="194">
        <f>'ダブルス入力シート '!M109</f>
        <v>0</v>
      </c>
      <c r="Z168" s="193"/>
      <c r="AA168" s="193"/>
      <c r="AB168" s="193"/>
      <c r="AC168" s="193"/>
      <c r="AD168" s="193"/>
      <c r="AE168" s="193">
        <f>'ダブルス入力シート '!N109</f>
        <v>0</v>
      </c>
      <c r="AF168" s="195"/>
    </row>
    <row r="169" spans="1:38" ht="10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I169" s="7"/>
      <c r="AJ169" s="7"/>
      <c r="AK169" s="7"/>
      <c r="AL169" s="7"/>
    </row>
    <row r="170" spans="5:36" ht="19.5" customHeight="1">
      <c r="E170" s="7"/>
      <c r="W170" s="162">
        <f>'ダブルス入力シート '!J7</f>
        <v>0</v>
      </c>
      <c r="X170" s="162"/>
      <c r="Y170" s="162"/>
      <c r="Z170" s="1" t="s">
        <v>63</v>
      </c>
      <c r="AC170" s="1" t="s">
        <v>62</v>
      </c>
      <c r="AF170" s="7" t="s">
        <v>61</v>
      </c>
      <c r="AJ170" s="7"/>
    </row>
    <row r="171" spans="2:36" ht="9" customHeight="1">
      <c r="B171" s="179" t="s">
        <v>22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  <c r="Y171" s="179"/>
      <c r="Z171" s="179"/>
      <c r="AA171" s="179"/>
      <c r="AB171" s="179"/>
      <c r="AC171" s="179"/>
      <c r="AD171" s="179"/>
      <c r="AE171" s="179"/>
      <c r="AF171" s="179"/>
      <c r="AJ171" s="7"/>
    </row>
    <row r="172" spans="2:32" ht="9" customHeight="1"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79"/>
      <c r="V172" s="179"/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</row>
    <row r="173" spans="2:41" ht="9" customHeight="1"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79"/>
      <c r="V173" s="179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O173" s="7"/>
    </row>
    <row r="174" spans="2:25" ht="15.75" customHeight="1">
      <c r="B174" s="161">
        <f>'ダブルス入力シート '!D9</f>
        <v>0</v>
      </c>
      <c r="C174" s="161"/>
      <c r="D174" s="161"/>
      <c r="E174" s="161"/>
      <c r="F174" s="161"/>
      <c r="G174" s="161"/>
      <c r="H174" s="161"/>
      <c r="I174" s="161"/>
      <c r="J174" s="3"/>
      <c r="Y174" s="7"/>
    </row>
    <row r="175" spans="2:11" s="22" customFormat="1" ht="19.5" customHeight="1">
      <c r="B175" s="32"/>
      <c r="C175" s="153">
        <f>'ダブルス入力シート '!D8</f>
        <v>0</v>
      </c>
      <c r="D175" s="153"/>
      <c r="E175" s="153"/>
      <c r="F175" s="153"/>
      <c r="G175" s="153"/>
      <c r="H175" s="153"/>
      <c r="I175" s="153"/>
      <c r="J175" s="153"/>
      <c r="K175" s="22" t="s">
        <v>23</v>
      </c>
    </row>
    <row r="176" spans="12:27" ht="12" customHeight="1">
      <c r="L176" s="150" t="s">
        <v>46</v>
      </c>
      <c r="M176" s="150"/>
      <c r="N176" s="156">
        <f>'ダブルス入力シート '!BJ94</f>
        <v>0</v>
      </c>
      <c r="O176" s="156"/>
      <c r="P176" s="156"/>
      <c r="Q176" s="156"/>
      <c r="R176" s="156"/>
      <c r="S176" s="158" t="s">
        <v>48</v>
      </c>
      <c r="T176" s="158"/>
      <c r="U176" s="17"/>
      <c r="V176" s="17"/>
      <c r="W176" s="17"/>
      <c r="X176" s="17"/>
      <c r="Y176" s="17"/>
      <c r="Z176" s="17"/>
      <c r="AA176" s="17"/>
    </row>
    <row r="177" spans="12:28" ht="12" customHeight="1">
      <c r="L177" s="151"/>
      <c r="M177" s="151"/>
      <c r="N177" s="157"/>
      <c r="O177" s="157"/>
      <c r="P177" s="157"/>
      <c r="Q177" s="157"/>
      <c r="R177" s="157"/>
      <c r="S177" s="159"/>
      <c r="T177" s="159"/>
      <c r="U177" s="18"/>
      <c r="V177" s="17"/>
      <c r="W177" s="17"/>
      <c r="X177" s="17"/>
      <c r="Y177" s="17"/>
      <c r="Z177" s="17"/>
      <c r="AA177" s="17"/>
      <c r="AB177" s="7"/>
    </row>
    <row r="178" spans="12:28" ht="4.5" customHeight="1">
      <c r="L178" s="28"/>
      <c r="M178" s="28"/>
      <c r="N178" s="16"/>
      <c r="O178" s="16"/>
      <c r="P178" s="16"/>
      <c r="Q178" s="16"/>
      <c r="R178" s="16"/>
      <c r="S178" s="29"/>
      <c r="T178" s="29"/>
      <c r="U178" s="17"/>
      <c r="V178" s="17"/>
      <c r="W178" s="17"/>
      <c r="X178" s="17"/>
      <c r="Y178" s="17"/>
      <c r="Z178" s="17"/>
      <c r="AA178" s="17"/>
      <c r="AB178" s="7"/>
    </row>
    <row r="179" spans="3:26" s="22" customFormat="1" ht="19.5" customHeight="1">
      <c r="C179" s="30" t="s">
        <v>0</v>
      </c>
      <c r="D179" s="153">
        <f>'ダブルス入力シート '!D7</f>
        <v>0</v>
      </c>
      <c r="E179" s="153"/>
      <c r="F179" s="153"/>
      <c r="G179" s="153"/>
      <c r="H179" s="153"/>
      <c r="I179" s="153"/>
      <c r="J179" s="153"/>
      <c r="K179" s="153"/>
      <c r="L179" s="153"/>
      <c r="M179" s="153"/>
      <c r="N179" s="31" t="s">
        <v>1</v>
      </c>
      <c r="O179" s="152" t="s">
        <v>24</v>
      </c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</row>
    <row r="180" spans="19:22" ht="15" customHeight="1">
      <c r="S180" s="177" t="s">
        <v>25</v>
      </c>
      <c r="T180" s="177"/>
      <c r="U180" s="177"/>
      <c r="V180" s="177"/>
    </row>
    <row r="181" spans="20:29" ht="17.25" customHeight="1">
      <c r="T181" s="200" t="str">
        <f>T120</f>
        <v>米子市テニス協会</v>
      </c>
      <c r="U181" s="200"/>
      <c r="V181" s="200"/>
      <c r="W181" s="200"/>
      <c r="X181" s="200"/>
      <c r="Y181" s="200"/>
      <c r="Z181" s="200"/>
      <c r="AA181" s="200"/>
      <c r="AB181" s="200"/>
      <c r="AC181" s="200"/>
    </row>
    <row r="182" spans="20:31" ht="21.75" customHeight="1">
      <c r="T182" s="184"/>
      <c r="U182" s="184"/>
      <c r="V182" s="184"/>
      <c r="W182" s="184"/>
      <c r="X182" s="184"/>
      <c r="Y182" s="184"/>
      <c r="Z182" s="184"/>
      <c r="AA182" s="184"/>
      <c r="AB182" s="184"/>
      <c r="AC182" s="184"/>
      <c r="AD182" s="184"/>
      <c r="AE182" s="1" t="s">
        <v>26</v>
      </c>
    </row>
    <row r="183" ht="8.25" customHeight="1">
      <c r="W183" s="10"/>
    </row>
  </sheetData>
  <sheetProtection password="CF26" sheet="1" objects="1" scenarios="1"/>
  <mergeCells count="696">
    <mergeCell ref="B5:E5"/>
    <mergeCell ref="G5:S5"/>
    <mergeCell ref="V5:X5"/>
    <mergeCell ref="Z5:AE5"/>
    <mergeCell ref="D2:D3"/>
    <mergeCell ref="E2:S3"/>
    <mergeCell ref="T2:T3"/>
    <mergeCell ref="U2:AD3"/>
    <mergeCell ref="C9:G9"/>
    <mergeCell ref="I9:M9"/>
    <mergeCell ref="S9:U9"/>
    <mergeCell ref="Y11:AD12"/>
    <mergeCell ref="F7:T7"/>
    <mergeCell ref="V7:X7"/>
    <mergeCell ref="Y7:AF7"/>
    <mergeCell ref="V9:W9"/>
    <mergeCell ref="R11:R12"/>
    <mergeCell ref="S13:X13"/>
    <mergeCell ref="Y13:AD13"/>
    <mergeCell ref="AE13:AF13"/>
    <mergeCell ref="B6:E6"/>
    <mergeCell ref="AA9:AD9"/>
    <mergeCell ref="B11:B12"/>
    <mergeCell ref="C11:H12"/>
    <mergeCell ref="I11:N12"/>
    <mergeCell ref="O11:P12"/>
    <mergeCell ref="S11:X12"/>
    <mergeCell ref="AA22:AD22"/>
    <mergeCell ref="Y19:AD19"/>
    <mergeCell ref="AE17:AF17"/>
    <mergeCell ref="B7:E7"/>
    <mergeCell ref="AE18:AF18"/>
    <mergeCell ref="S19:X19"/>
    <mergeCell ref="AE11:AF12"/>
    <mergeCell ref="C13:H13"/>
    <mergeCell ref="I13:N13"/>
    <mergeCell ref="O13:P13"/>
    <mergeCell ref="Y20:AD20"/>
    <mergeCell ref="AE20:AF20"/>
    <mergeCell ref="R19:R20"/>
    <mergeCell ref="S18:X18"/>
    <mergeCell ref="S17:X17"/>
    <mergeCell ref="Y17:AD17"/>
    <mergeCell ref="Y18:AD18"/>
    <mergeCell ref="C22:G22"/>
    <mergeCell ref="I22:M22"/>
    <mergeCell ref="S22:U22"/>
    <mergeCell ref="I18:N18"/>
    <mergeCell ref="O18:P18"/>
    <mergeCell ref="I17:N17"/>
    <mergeCell ref="O17:P17"/>
    <mergeCell ref="R17:R18"/>
    <mergeCell ref="S20:X20"/>
    <mergeCell ref="V22:W22"/>
    <mergeCell ref="C30:H30"/>
    <mergeCell ref="I30:N30"/>
    <mergeCell ref="O30:P30"/>
    <mergeCell ref="S30:X30"/>
    <mergeCell ref="B24:B25"/>
    <mergeCell ref="C24:H25"/>
    <mergeCell ref="I24:N25"/>
    <mergeCell ref="O24:P25"/>
    <mergeCell ref="R24:R25"/>
    <mergeCell ref="S24:X25"/>
    <mergeCell ref="AE24:AF25"/>
    <mergeCell ref="C26:H26"/>
    <mergeCell ref="I26:N26"/>
    <mergeCell ref="O26:P26"/>
    <mergeCell ref="S26:X26"/>
    <mergeCell ref="Y26:AD26"/>
    <mergeCell ref="Y24:AD25"/>
    <mergeCell ref="Y33:AD33"/>
    <mergeCell ref="AE33:AF33"/>
    <mergeCell ref="R32:R33"/>
    <mergeCell ref="C32:H32"/>
    <mergeCell ref="I32:N32"/>
    <mergeCell ref="O32:P32"/>
    <mergeCell ref="C33:H33"/>
    <mergeCell ref="I33:N33"/>
    <mergeCell ref="O33:P33"/>
    <mergeCell ref="S33:X33"/>
    <mergeCell ref="Y39:AD39"/>
    <mergeCell ref="AE39:AF39"/>
    <mergeCell ref="AA35:AD35"/>
    <mergeCell ref="Y37:AD38"/>
    <mergeCell ref="AE37:AF38"/>
    <mergeCell ref="R37:R38"/>
    <mergeCell ref="S35:U35"/>
    <mergeCell ref="AE43:AF43"/>
    <mergeCell ref="R43:R44"/>
    <mergeCell ref="AE44:AF44"/>
    <mergeCell ref="S44:X44"/>
    <mergeCell ref="Y44:AD44"/>
    <mergeCell ref="S43:X43"/>
    <mergeCell ref="Y43:AD43"/>
    <mergeCell ref="S46:X46"/>
    <mergeCell ref="R45:R46"/>
    <mergeCell ref="I45:N45"/>
    <mergeCell ref="O45:P45"/>
    <mergeCell ref="C39:H39"/>
    <mergeCell ref="I39:N39"/>
    <mergeCell ref="O39:P39"/>
    <mergeCell ref="S39:X39"/>
    <mergeCell ref="R39:R40"/>
    <mergeCell ref="L54:M55"/>
    <mergeCell ref="N54:R55"/>
    <mergeCell ref="S54:T55"/>
    <mergeCell ref="D57:M57"/>
    <mergeCell ref="O57:Z57"/>
    <mergeCell ref="W48:Y48"/>
    <mergeCell ref="B49:AF51"/>
    <mergeCell ref="B52:I52"/>
    <mergeCell ref="C53:J53"/>
    <mergeCell ref="S58:V58"/>
    <mergeCell ref="T60:AD60"/>
    <mergeCell ref="T59:AC59"/>
    <mergeCell ref="D63:D64"/>
    <mergeCell ref="E63:S64"/>
    <mergeCell ref="T63:T64"/>
    <mergeCell ref="U63:AD64"/>
    <mergeCell ref="I75:N75"/>
    <mergeCell ref="O75:P75"/>
    <mergeCell ref="Z66:AE66"/>
    <mergeCell ref="B67:E67"/>
    <mergeCell ref="B68:E68"/>
    <mergeCell ref="F68:T68"/>
    <mergeCell ref="V68:X68"/>
    <mergeCell ref="Y68:AF68"/>
    <mergeCell ref="B72:B73"/>
    <mergeCell ref="C72:H73"/>
    <mergeCell ref="I72:N73"/>
    <mergeCell ref="O72:P73"/>
    <mergeCell ref="R72:R73"/>
    <mergeCell ref="S72:X73"/>
    <mergeCell ref="AE72:AF73"/>
    <mergeCell ref="C74:H74"/>
    <mergeCell ref="I74:N74"/>
    <mergeCell ref="O74:P74"/>
    <mergeCell ref="S74:X74"/>
    <mergeCell ref="Y74:AD74"/>
    <mergeCell ref="AE74:AF74"/>
    <mergeCell ref="R74:R75"/>
    <mergeCell ref="C75:H75"/>
    <mergeCell ref="Y72:AD73"/>
    <mergeCell ref="Y76:AD76"/>
    <mergeCell ref="AE76:AF76"/>
    <mergeCell ref="Y78:AD78"/>
    <mergeCell ref="AE78:AF78"/>
    <mergeCell ref="S75:X75"/>
    <mergeCell ref="Y77:AD77"/>
    <mergeCell ref="Y75:AD75"/>
    <mergeCell ref="AE75:AF75"/>
    <mergeCell ref="AE77:AF77"/>
    <mergeCell ref="O77:P77"/>
    <mergeCell ref="S77:X77"/>
    <mergeCell ref="C79:H79"/>
    <mergeCell ref="I79:N79"/>
    <mergeCell ref="O79:P79"/>
    <mergeCell ref="I83:M83"/>
    <mergeCell ref="S83:U83"/>
    <mergeCell ref="V83:W83"/>
    <mergeCell ref="S78:X78"/>
    <mergeCell ref="AE93:AF93"/>
    <mergeCell ref="AE92:AF92"/>
    <mergeCell ref="R93:R94"/>
    <mergeCell ref="AE94:AF94"/>
    <mergeCell ref="Y79:AD79"/>
    <mergeCell ref="AE79:AF79"/>
    <mergeCell ref="S81:X81"/>
    <mergeCell ref="AA83:AD83"/>
    <mergeCell ref="R85:R86"/>
    <mergeCell ref="S85:X86"/>
    <mergeCell ref="C83:G83"/>
    <mergeCell ref="O92:P92"/>
    <mergeCell ref="S92:X92"/>
    <mergeCell ref="Y92:AD92"/>
    <mergeCell ref="Y85:AD86"/>
    <mergeCell ref="C90:H90"/>
    <mergeCell ref="I90:N90"/>
    <mergeCell ref="O90:P90"/>
    <mergeCell ref="S90:X90"/>
    <mergeCell ref="C89:H89"/>
    <mergeCell ref="I98:N99"/>
    <mergeCell ref="C94:H94"/>
    <mergeCell ref="I94:N94"/>
    <mergeCell ref="C96:G96"/>
    <mergeCell ref="I96:M96"/>
    <mergeCell ref="B93:B94"/>
    <mergeCell ref="C93:H93"/>
    <mergeCell ref="I93:N93"/>
    <mergeCell ref="AA131:AD131"/>
    <mergeCell ref="Y106:AD106"/>
    <mergeCell ref="W109:Y109"/>
    <mergeCell ref="L115:M116"/>
    <mergeCell ref="I106:N106"/>
    <mergeCell ref="O106:P106"/>
    <mergeCell ref="R106:R107"/>
    <mergeCell ref="S106:X106"/>
    <mergeCell ref="N115:R116"/>
    <mergeCell ref="S115:T116"/>
    <mergeCell ref="O98:P99"/>
    <mergeCell ref="AE106:AF106"/>
    <mergeCell ref="Y107:AD107"/>
    <mergeCell ref="AE107:AF107"/>
    <mergeCell ref="B110:AF112"/>
    <mergeCell ref="B113:I113"/>
    <mergeCell ref="B106:B107"/>
    <mergeCell ref="C106:H106"/>
    <mergeCell ref="B98:B99"/>
    <mergeCell ref="C98:H99"/>
    <mergeCell ref="C138:H138"/>
    <mergeCell ref="O136:P136"/>
    <mergeCell ref="O138:P138"/>
    <mergeCell ref="R133:R134"/>
    <mergeCell ref="S133:X134"/>
    <mergeCell ref="I131:M131"/>
    <mergeCell ref="S131:U131"/>
    <mergeCell ref="V131:W131"/>
    <mergeCell ref="C131:G131"/>
    <mergeCell ref="B135:B136"/>
    <mergeCell ref="R135:R136"/>
    <mergeCell ref="C136:H136"/>
    <mergeCell ref="I136:N136"/>
    <mergeCell ref="I138:N138"/>
    <mergeCell ref="O142:P142"/>
    <mergeCell ref="C137:H137"/>
    <mergeCell ref="I137:N137"/>
    <mergeCell ref="O137:P137"/>
    <mergeCell ref="B139:B140"/>
    <mergeCell ref="Y28:AD28"/>
    <mergeCell ref="C141:H141"/>
    <mergeCell ref="I141:N141"/>
    <mergeCell ref="O141:P141"/>
    <mergeCell ref="S141:X141"/>
    <mergeCell ref="S142:X142"/>
    <mergeCell ref="R139:R140"/>
    <mergeCell ref="C135:H135"/>
    <mergeCell ref="I135:N135"/>
    <mergeCell ref="O135:P135"/>
    <mergeCell ref="B19:B20"/>
    <mergeCell ref="C20:H20"/>
    <mergeCell ref="I20:N20"/>
    <mergeCell ref="Y141:AD141"/>
    <mergeCell ref="AE141:AF141"/>
    <mergeCell ref="C19:H19"/>
    <mergeCell ref="I19:N19"/>
    <mergeCell ref="O19:P19"/>
    <mergeCell ref="O20:P20"/>
    <mergeCell ref="AE19:AF19"/>
    <mergeCell ref="B146:B147"/>
    <mergeCell ref="C146:H147"/>
    <mergeCell ref="I146:N147"/>
    <mergeCell ref="C142:H142"/>
    <mergeCell ref="I142:N142"/>
    <mergeCell ref="C144:G144"/>
    <mergeCell ref="R13:R14"/>
    <mergeCell ref="R15:R16"/>
    <mergeCell ref="C17:H17"/>
    <mergeCell ref="C14:H14"/>
    <mergeCell ref="I14:N14"/>
    <mergeCell ref="O14:P14"/>
    <mergeCell ref="C16:H16"/>
    <mergeCell ref="C15:H15"/>
    <mergeCell ref="I15:N15"/>
    <mergeCell ref="O15:P15"/>
    <mergeCell ref="B13:B14"/>
    <mergeCell ref="B15:B16"/>
    <mergeCell ref="B17:B18"/>
    <mergeCell ref="C18:H18"/>
    <mergeCell ref="AE16:AF16"/>
    <mergeCell ref="S15:X15"/>
    <mergeCell ref="Y15:AD15"/>
    <mergeCell ref="AE15:AF15"/>
    <mergeCell ref="I16:N16"/>
    <mergeCell ref="O16:P16"/>
    <mergeCell ref="R26:R27"/>
    <mergeCell ref="S27:X27"/>
    <mergeCell ref="Y27:AD27"/>
    <mergeCell ref="AE27:AF27"/>
    <mergeCell ref="AE26:AF26"/>
    <mergeCell ref="S14:X14"/>
    <mergeCell ref="Y14:AD14"/>
    <mergeCell ref="AE14:AF14"/>
    <mergeCell ref="S16:X16"/>
    <mergeCell ref="Y16:AD16"/>
    <mergeCell ref="I28:N28"/>
    <mergeCell ref="O28:P28"/>
    <mergeCell ref="S28:X28"/>
    <mergeCell ref="AE31:AF31"/>
    <mergeCell ref="S32:X32"/>
    <mergeCell ref="Y32:AD32"/>
    <mergeCell ref="AE32:AF32"/>
    <mergeCell ref="AE28:AF28"/>
    <mergeCell ref="AE29:AF29"/>
    <mergeCell ref="R28:R29"/>
    <mergeCell ref="Y40:AD40"/>
    <mergeCell ref="AE40:AF40"/>
    <mergeCell ref="Y30:AD30"/>
    <mergeCell ref="AE30:AF30"/>
    <mergeCell ref="AE42:AF42"/>
    <mergeCell ref="R41:R42"/>
    <mergeCell ref="Y42:AD42"/>
    <mergeCell ref="V35:W35"/>
    <mergeCell ref="Y41:AD41"/>
    <mergeCell ref="AE41:AF41"/>
    <mergeCell ref="S37:X38"/>
    <mergeCell ref="I41:N41"/>
    <mergeCell ref="S42:X42"/>
    <mergeCell ref="S41:X41"/>
    <mergeCell ref="B32:B33"/>
    <mergeCell ref="S40:X40"/>
    <mergeCell ref="C35:G35"/>
    <mergeCell ref="I35:M35"/>
    <mergeCell ref="B37:B38"/>
    <mergeCell ref="C37:H38"/>
    <mergeCell ref="B26:B27"/>
    <mergeCell ref="C40:H40"/>
    <mergeCell ref="I40:N40"/>
    <mergeCell ref="O40:P40"/>
    <mergeCell ref="C29:H29"/>
    <mergeCell ref="I29:N29"/>
    <mergeCell ref="O29:P29"/>
    <mergeCell ref="C27:H27"/>
    <mergeCell ref="I27:N27"/>
    <mergeCell ref="O27:P27"/>
    <mergeCell ref="B28:B29"/>
    <mergeCell ref="S31:X31"/>
    <mergeCell ref="Y31:AD31"/>
    <mergeCell ref="S29:X29"/>
    <mergeCell ref="Y29:AD29"/>
    <mergeCell ref="R30:R31"/>
    <mergeCell ref="C31:H31"/>
    <mergeCell ref="I31:N31"/>
    <mergeCell ref="O31:P31"/>
    <mergeCell ref="C28:H28"/>
    <mergeCell ref="B41:B42"/>
    <mergeCell ref="B39:B40"/>
    <mergeCell ref="I42:N42"/>
    <mergeCell ref="O42:P42"/>
    <mergeCell ref="O41:P41"/>
    <mergeCell ref="B30:B31"/>
    <mergeCell ref="C42:H42"/>
    <mergeCell ref="C41:H41"/>
    <mergeCell ref="I37:N38"/>
    <mergeCell ref="O37:P38"/>
    <mergeCell ref="Y45:AD45"/>
    <mergeCell ref="B43:B44"/>
    <mergeCell ref="Y46:AD46"/>
    <mergeCell ref="AE46:AF46"/>
    <mergeCell ref="S45:X45"/>
    <mergeCell ref="C43:H43"/>
    <mergeCell ref="I43:N43"/>
    <mergeCell ref="O43:P43"/>
    <mergeCell ref="C46:H46"/>
    <mergeCell ref="I46:N46"/>
    <mergeCell ref="B74:B75"/>
    <mergeCell ref="AE45:AF45"/>
    <mergeCell ref="B45:B46"/>
    <mergeCell ref="S70:U70"/>
    <mergeCell ref="V70:W70"/>
    <mergeCell ref="AA70:AD70"/>
    <mergeCell ref="V66:X66"/>
    <mergeCell ref="C70:G70"/>
    <mergeCell ref="I70:M70"/>
    <mergeCell ref="B66:E66"/>
    <mergeCell ref="C44:H44"/>
    <mergeCell ref="I44:N44"/>
    <mergeCell ref="O44:P44"/>
    <mergeCell ref="C45:H45"/>
    <mergeCell ref="C76:H76"/>
    <mergeCell ref="I76:N76"/>
    <mergeCell ref="O76:P76"/>
    <mergeCell ref="G66:S66"/>
    <mergeCell ref="O46:P46"/>
    <mergeCell ref="S76:X76"/>
    <mergeCell ref="S79:X79"/>
    <mergeCell ref="B76:B77"/>
    <mergeCell ref="R76:R77"/>
    <mergeCell ref="B78:B79"/>
    <mergeCell ref="C78:H78"/>
    <mergeCell ref="I78:N78"/>
    <mergeCell ref="O78:P78"/>
    <mergeCell ref="R78:R79"/>
    <mergeCell ref="C77:H77"/>
    <mergeCell ref="I77:N77"/>
    <mergeCell ref="C80:H80"/>
    <mergeCell ref="I80:N80"/>
    <mergeCell ref="O80:P80"/>
    <mergeCell ref="C81:H81"/>
    <mergeCell ref="I81:N81"/>
    <mergeCell ref="O81:P81"/>
    <mergeCell ref="Y80:AD80"/>
    <mergeCell ref="AE80:AF80"/>
    <mergeCell ref="Y81:AD81"/>
    <mergeCell ref="AE81:AF81"/>
    <mergeCell ref="AE85:AF86"/>
    <mergeCell ref="B85:B86"/>
    <mergeCell ref="C85:H86"/>
    <mergeCell ref="I85:N86"/>
    <mergeCell ref="O85:P86"/>
    <mergeCell ref="B80:B81"/>
    <mergeCell ref="O88:P88"/>
    <mergeCell ref="R80:R81"/>
    <mergeCell ref="S80:X80"/>
    <mergeCell ref="Y88:AD88"/>
    <mergeCell ref="AE88:AF88"/>
    <mergeCell ref="Y87:AD87"/>
    <mergeCell ref="R87:R88"/>
    <mergeCell ref="S87:X87"/>
    <mergeCell ref="AE87:AF87"/>
    <mergeCell ref="S88:X88"/>
    <mergeCell ref="AE90:AF90"/>
    <mergeCell ref="I91:N91"/>
    <mergeCell ref="O91:P91"/>
    <mergeCell ref="S91:X91"/>
    <mergeCell ref="B87:B88"/>
    <mergeCell ref="C87:H87"/>
    <mergeCell ref="I87:N87"/>
    <mergeCell ref="O87:P87"/>
    <mergeCell ref="C88:H88"/>
    <mergeCell ref="I88:N88"/>
    <mergeCell ref="AA96:AD96"/>
    <mergeCell ref="S94:X94"/>
    <mergeCell ref="Y94:AD94"/>
    <mergeCell ref="S93:X93"/>
    <mergeCell ref="B89:B90"/>
    <mergeCell ref="I89:N89"/>
    <mergeCell ref="O89:P89"/>
    <mergeCell ref="R89:R90"/>
    <mergeCell ref="Y90:AD90"/>
    <mergeCell ref="Y93:AD93"/>
    <mergeCell ref="AE89:AF89"/>
    <mergeCell ref="Y91:AD91"/>
    <mergeCell ref="AE91:AF91"/>
    <mergeCell ref="Y89:AD89"/>
    <mergeCell ref="S89:X89"/>
    <mergeCell ref="R98:R99"/>
    <mergeCell ref="S98:X99"/>
    <mergeCell ref="Y98:AD99"/>
    <mergeCell ref="S96:U96"/>
    <mergeCell ref="V96:W96"/>
    <mergeCell ref="Y100:AD100"/>
    <mergeCell ref="AE100:AF100"/>
    <mergeCell ref="C101:H101"/>
    <mergeCell ref="B91:B92"/>
    <mergeCell ref="C91:H91"/>
    <mergeCell ref="R91:R92"/>
    <mergeCell ref="O94:P94"/>
    <mergeCell ref="C92:H92"/>
    <mergeCell ref="O93:P93"/>
    <mergeCell ref="I92:N92"/>
    <mergeCell ref="O101:P101"/>
    <mergeCell ref="S101:X101"/>
    <mergeCell ref="Y101:AD101"/>
    <mergeCell ref="AE98:AF99"/>
    <mergeCell ref="B100:B101"/>
    <mergeCell ref="C100:H100"/>
    <mergeCell ref="I100:N100"/>
    <mergeCell ref="O100:P100"/>
    <mergeCell ref="R100:R101"/>
    <mergeCell ref="S100:X100"/>
    <mergeCell ref="AE103:AF103"/>
    <mergeCell ref="S102:X102"/>
    <mergeCell ref="Y102:AD102"/>
    <mergeCell ref="AE101:AF101"/>
    <mergeCell ref="B102:B103"/>
    <mergeCell ref="C102:H102"/>
    <mergeCell ref="I102:N102"/>
    <mergeCell ref="O102:P102"/>
    <mergeCell ref="R102:R103"/>
    <mergeCell ref="I101:N101"/>
    <mergeCell ref="B104:B105"/>
    <mergeCell ref="C104:H104"/>
    <mergeCell ref="I104:N104"/>
    <mergeCell ref="O104:P104"/>
    <mergeCell ref="AE102:AF102"/>
    <mergeCell ref="C103:H103"/>
    <mergeCell ref="I103:N103"/>
    <mergeCell ref="O103:P103"/>
    <mergeCell ref="S103:X103"/>
    <mergeCell ref="Y103:AD103"/>
    <mergeCell ref="Y104:AD104"/>
    <mergeCell ref="AE104:AF104"/>
    <mergeCell ref="C105:H105"/>
    <mergeCell ref="I105:N105"/>
    <mergeCell ref="O105:P105"/>
    <mergeCell ref="S105:X105"/>
    <mergeCell ref="Y105:AD105"/>
    <mergeCell ref="AE105:AF105"/>
    <mergeCell ref="R104:R105"/>
    <mergeCell ref="S104:X104"/>
    <mergeCell ref="D118:M118"/>
    <mergeCell ref="O118:Z118"/>
    <mergeCell ref="S119:V119"/>
    <mergeCell ref="T121:AD121"/>
    <mergeCell ref="T120:AB120"/>
    <mergeCell ref="C107:H107"/>
    <mergeCell ref="I107:N107"/>
    <mergeCell ref="O107:P107"/>
    <mergeCell ref="S107:X107"/>
    <mergeCell ref="C114:J114"/>
    <mergeCell ref="G127:S127"/>
    <mergeCell ref="V127:X127"/>
    <mergeCell ref="D124:D125"/>
    <mergeCell ref="E124:S125"/>
    <mergeCell ref="T124:T125"/>
    <mergeCell ref="U124:AD125"/>
    <mergeCell ref="C133:H134"/>
    <mergeCell ref="I133:N134"/>
    <mergeCell ref="O133:P134"/>
    <mergeCell ref="Z127:AE127"/>
    <mergeCell ref="B128:E128"/>
    <mergeCell ref="B129:E129"/>
    <mergeCell ref="F129:T129"/>
    <mergeCell ref="V129:X129"/>
    <mergeCell ref="Y129:AF129"/>
    <mergeCell ref="B127:E127"/>
    <mergeCell ref="Y133:AD134"/>
    <mergeCell ref="AE133:AF134"/>
    <mergeCell ref="B137:B138"/>
    <mergeCell ref="R137:R138"/>
    <mergeCell ref="S138:X138"/>
    <mergeCell ref="Y138:AD138"/>
    <mergeCell ref="AE138:AF138"/>
    <mergeCell ref="S135:X135"/>
    <mergeCell ref="Y136:AD136"/>
    <mergeCell ref="B133:B134"/>
    <mergeCell ref="Y135:AD135"/>
    <mergeCell ref="S137:X137"/>
    <mergeCell ref="Y137:AD137"/>
    <mergeCell ref="AE137:AF137"/>
    <mergeCell ref="AE136:AF136"/>
    <mergeCell ref="S136:X136"/>
    <mergeCell ref="AE135:AF135"/>
    <mergeCell ref="AE142:AF142"/>
    <mergeCell ref="S140:X140"/>
    <mergeCell ref="Y140:AD140"/>
    <mergeCell ref="C139:H139"/>
    <mergeCell ref="I139:N139"/>
    <mergeCell ref="O139:P139"/>
    <mergeCell ref="S139:X139"/>
    <mergeCell ref="C149:H149"/>
    <mergeCell ref="Y142:AD142"/>
    <mergeCell ref="Y139:AD139"/>
    <mergeCell ref="AE140:AF140"/>
    <mergeCell ref="B141:B142"/>
    <mergeCell ref="R141:R142"/>
    <mergeCell ref="AE139:AF139"/>
    <mergeCell ref="C140:H140"/>
    <mergeCell ref="I140:N140"/>
    <mergeCell ref="O140:P140"/>
    <mergeCell ref="V144:W144"/>
    <mergeCell ref="AA144:AD144"/>
    <mergeCell ref="I144:M144"/>
    <mergeCell ref="Y149:AD149"/>
    <mergeCell ref="O146:P147"/>
    <mergeCell ref="S144:U144"/>
    <mergeCell ref="I149:N149"/>
    <mergeCell ref="O149:P149"/>
    <mergeCell ref="I148:N148"/>
    <mergeCell ref="O148:P148"/>
    <mergeCell ref="R146:R147"/>
    <mergeCell ref="S146:X147"/>
    <mergeCell ref="Y146:AD147"/>
    <mergeCell ref="AE146:AF147"/>
    <mergeCell ref="Y148:AD148"/>
    <mergeCell ref="AE148:AF148"/>
    <mergeCell ref="B150:B151"/>
    <mergeCell ref="C150:H150"/>
    <mergeCell ref="I150:N150"/>
    <mergeCell ref="O150:P150"/>
    <mergeCell ref="AE149:AF149"/>
    <mergeCell ref="R148:R149"/>
    <mergeCell ref="S148:X148"/>
    <mergeCell ref="S149:X149"/>
    <mergeCell ref="B148:B149"/>
    <mergeCell ref="C148:H148"/>
    <mergeCell ref="Y150:AD150"/>
    <mergeCell ref="AE150:AF150"/>
    <mergeCell ref="C151:H151"/>
    <mergeCell ref="I151:N151"/>
    <mergeCell ref="O151:P151"/>
    <mergeCell ref="S151:X151"/>
    <mergeCell ref="Y151:AD151"/>
    <mergeCell ref="AE151:AF151"/>
    <mergeCell ref="R150:R151"/>
    <mergeCell ref="S150:X150"/>
    <mergeCell ref="O153:P153"/>
    <mergeCell ref="Y153:AD153"/>
    <mergeCell ref="AE153:AF153"/>
    <mergeCell ref="R152:R153"/>
    <mergeCell ref="S152:X152"/>
    <mergeCell ref="Y152:AD152"/>
    <mergeCell ref="AE152:AF152"/>
    <mergeCell ref="S153:X153"/>
    <mergeCell ref="B154:B155"/>
    <mergeCell ref="C154:H154"/>
    <mergeCell ref="I154:N154"/>
    <mergeCell ref="O154:P154"/>
    <mergeCell ref="B152:B153"/>
    <mergeCell ref="C152:H152"/>
    <mergeCell ref="I152:N152"/>
    <mergeCell ref="O152:P152"/>
    <mergeCell ref="C153:H153"/>
    <mergeCell ref="I153:N153"/>
    <mergeCell ref="Y154:AD154"/>
    <mergeCell ref="AE154:AF154"/>
    <mergeCell ref="C155:H155"/>
    <mergeCell ref="I155:N155"/>
    <mergeCell ref="O155:P155"/>
    <mergeCell ref="S155:X155"/>
    <mergeCell ref="Y155:AD155"/>
    <mergeCell ref="AE155:AF155"/>
    <mergeCell ref="R154:R155"/>
    <mergeCell ref="S154:X154"/>
    <mergeCell ref="AA157:AD157"/>
    <mergeCell ref="B159:B160"/>
    <mergeCell ref="C159:H160"/>
    <mergeCell ref="I159:N160"/>
    <mergeCell ref="O159:P160"/>
    <mergeCell ref="R159:R160"/>
    <mergeCell ref="C157:G157"/>
    <mergeCell ref="I157:M157"/>
    <mergeCell ref="S157:U157"/>
    <mergeCell ref="V157:W157"/>
    <mergeCell ref="S159:X160"/>
    <mergeCell ref="Y159:AD160"/>
    <mergeCell ref="AE159:AF160"/>
    <mergeCell ref="B161:B162"/>
    <mergeCell ref="C161:H161"/>
    <mergeCell ref="I161:N161"/>
    <mergeCell ref="O161:P161"/>
    <mergeCell ref="R161:R162"/>
    <mergeCell ref="S161:X161"/>
    <mergeCell ref="Y161:AD161"/>
    <mergeCell ref="AE161:AF161"/>
    <mergeCell ref="C162:H162"/>
    <mergeCell ref="I162:N162"/>
    <mergeCell ref="O162:P162"/>
    <mergeCell ref="S162:X162"/>
    <mergeCell ref="Y162:AD162"/>
    <mergeCell ref="AE162:AF162"/>
    <mergeCell ref="Y164:AD164"/>
    <mergeCell ref="AE164:AF164"/>
    <mergeCell ref="R163:R164"/>
    <mergeCell ref="S163:X163"/>
    <mergeCell ref="Y163:AD163"/>
    <mergeCell ref="AE163:AF163"/>
    <mergeCell ref="S164:X164"/>
    <mergeCell ref="B163:B164"/>
    <mergeCell ref="C163:H163"/>
    <mergeCell ref="I163:N163"/>
    <mergeCell ref="O163:P163"/>
    <mergeCell ref="C164:H164"/>
    <mergeCell ref="I164:N164"/>
    <mergeCell ref="O164:P164"/>
    <mergeCell ref="AE166:AF166"/>
    <mergeCell ref="R165:R166"/>
    <mergeCell ref="S165:X165"/>
    <mergeCell ref="B165:B166"/>
    <mergeCell ref="C165:H165"/>
    <mergeCell ref="I165:N165"/>
    <mergeCell ref="O165:P165"/>
    <mergeCell ref="Y167:AD167"/>
    <mergeCell ref="AE167:AF167"/>
    <mergeCell ref="C168:H168"/>
    <mergeCell ref="Y165:AD165"/>
    <mergeCell ref="AE165:AF165"/>
    <mergeCell ref="C166:H166"/>
    <mergeCell ref="I166:N166"/>
    <mergeCell ref="O166:P166"/>
    <mergeCell ref="S166:X166"/>
    <mergeCell ref="Y166:AD166"/>
    <mergeCell ref="R167:R168"/>
    <mergeCell ref="S167:X167"/>
    <mergeCell ref="B167:B168"/>
    <mergeCell ref="C167:H167"/>
    <mergeCell ref="I167:N167"/>
    <mergeCell ref="O167:P167"/>
    <mergeCell ref="T182:AD182"/>
    <mergeCell ref="I168:N168"/>
    <mergeCell ref="O168:P168"/>
    <mergeCell ref="S168:X168"/>
    <mergeCell ref="Y168:AD168"/>
    <mergeCell ref="W170:Y170"/>
    <mergeCell ref="B171:AF173"/>
    <mergeCell ref="B174:I174"/>
    <mergeCell ref="C175:J175"/>
    <mergeCell ref="AE168:AF168"/>
    <mergeCell ref="L176:M177"/>
    <mergeCell ref="N176:R177"/>
    <mergeCell ref="S176:T177"/>
    <mergeCell ref="T181:AC181"/>
    <mergeCell ref="D179:M179"/>
    <mergeCell ref="O179:Z179"/>
    <mergeCell ref="S180:V180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Yuasa</cp:lastModifiedBy>
  <cp:lastPrinted>2013-03-13T12:44:33Z</cp:lastPrinted>
  <dcterms:created xsi:type="dcterms:W3CDTF">2008-03-23T02:21:11Z</dcterms:created>
  <dcterms:modified xsi:type="dcterms:W3CDTF">2013-03-13T13:08:08Z</dcterms:modified>
  <cp:category/>
  <cp:version/>
  <cp:contentType/>
  <cp:contentStatus/>
</cp:coreProperties>
</file>